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-ape\ape$\SCGC\Marketing\2026\Sito Web\File Mensili Vulnerabilità Arera\"/>
    </mc:Choice>
  </mc:AlternateContent>
  <bookViews>
    <workbookView xWindow="0" yWindow="0" windowWidth="23040" windowHeight="8208"/>
  </bookViews>
  <sheets>
    <sheet name="dic 2025" sheetId="32" r:id="rId1"/>
    <sheet name="nov 2025" sheetId="31" r:id="rId2"/>
    <sheet name="ott 2025" sheetId="30" r:id="rId3"/>
    <sheet name="set 2025" sheetId="29" r:id="rId4"/>
    <sheet name="ago 2025" sheetId="28" r:id="rId5"/>
    <sheet name="lug 2025" sheetId="27" r:id="rId6"/>
    <sheet name="giu 2025" sheetId="26" r:id="rId7"/>
    <sheet name="mag 2025" sheetId="25" r:id="rId8"/>
    <sheet name="apr 2025" sheetId="24" r:id="rId9"/>
    <sheet name="mar 2025" sheetId="23" r:id="rId10"/>
    <sheet name="feb 2025" sheetId="22" r:id="rId11"/>
    <sheet name="gen 2025" sheetId="21" r:id="rId12"/>
    <sheet name="dic 2024" sheetId="20" r:id="rId13"/>
    <sheet name="nov 2024" sheetId="19" r:id="rId14"/>
    <sheet name="ott 2024" sheetId="18" r:id="rId15"/>
    <sheet name="set 2024" sheetId="16" r:id="rId16"/>
    <sheet name="ago 2024" sheetId="15" r:id="rId17"/>
    <sheet name="lug 2024" sheetId="14" r:id="rId18"/>
    <sheet name="giu 2024" sheetId="13" r:id="rId19"/>
    <sheet name="mag 2024" sheetId="12" r:id="rId20"/>
    <sheet name="apr 2024" sheetId="8" r:id="rId21"/>
    <sheet name="mar 2024" sheetId="9" r:id="rId22"/>
    <sheet name="feb 2024" sheetId="10" r:id="rId23"/>
    <sheet name="gen 2024" sheetId="1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0" i="32" l="1"/>
  <c r="O140" i="32" s="1"/>
  <c r="O139" i="32"/>
  <c r="G139" i="32"/>
  <c r="Q138" i="32"/>
  <c r="S138" i="32" s="1"/>
  <c r="N138" i="32"/>
  <c r="M138" i="32"/>
  <c r="L138" i="32"/>
  <c r="O138" i="32" s="1"/>
  <c r="G138" i="32"/>
  <c r="F138" i="32"/>
  <c r="E138" i="32"/>
  <c r="Q136" i="32"/>
  <c r="H136" i="32"/>
  <c r="O136" i="32" s="1"/>
  <c r="S135" i="32"/>
  <c r="Q135" i="32"/>
  <c r="O135" i="32"/>
  <c r="H135" i="32"/>
  <c r="Q134" i="32"/>
  <c r="H134" i="32"/>
  <c r="O134" i="32" s="1"/>
  <c r="S133" i="32"/>
  <c r="Q133" i="32"/>
  <c r="H133" i="32"/>
  <c r="Q132" i="32"/>
  <c r="H132" i="32"/>
  <c r="O132" i="32" s="1"/>
  <c r="S131" i="32"/>
  <c r="R131" i="32"/>
  <c r="Q131" i="32"/>
  <c r="P131" i="32"/>
  <c r="S132" i="32" s="1"/>
  <c r="K131" i="32"/>
  <c r="J131" i="32"/>
  <c r="O133" i="32" s="1"/>
  <c r="I131" i="32"/>
  <c r="H131" i="32"/>
  <c r="E131" i="32"/>
  <c r="D131" i="32"/>
  <c r="C131" i="32"/>
  <c r="F131" i="32" s="1"/>
  <c r="B129" i="32"/>
  <c r="G122" i="32"/>
  <c r="O122" i="32" s="1"/>
  <c r="G121" i="32"/>
  <c r="Q120" i="32"/>
  <c r="S120" i="32" s="1"/>
  <c r="N120" i="32"/>
  <c r="O121" i="32" s="1"/>
  <c r="M120" i="32"/>
  <c r="L120" i="32"/>
  <c r="O120" i="32" s="1"/>
  <c r="G120" i="32"/>
  <c r="F120" i="32"/>
  <c r="E120" i="32"/>
  <c r="Q118" i="32"/>
  <c r="H118" i="32"/>
  <c r="O118" i="32" s="1"/>
  <c r="S117" i="32"/>
  <c r="Q117" i="32"/>
  <c r="H117" i="32"/>
  <c r="Q116" i="32"/>
  <c r="H116" i="32"/>
  <c r="O116" i="32" s="1"/>
  <c r="S115" i="32"/>
  <c r="Q115" i="32"/>
  <c r="O115" i="32"/>
  <c r="H115" i="32"/>
  <c r="Q114" i="32"/>
  <c r="H114" i="32"/>
  <c r="O114" i="32" s="1"/>
  <c r="R113" i="32"/>
  <c r="Q113" i="32"/>
  <c r="P113" i="32"/>
  <c r="S118" i="32" s="1"/>
  <c r="O113" i="32"/>
  <c r="K113" i="32"/>
  <c r="J113" i="32"/>
  <c r="O117" i="32" s="1"/>
  <c r="I113" i="32"/>
  <c r="H113" i="32"/>
  <c r="E113" i="32"/>
  <c r="D113" i="32"/>
  <c r="C113" i="32"/>
  <c r="F113" i="32" s="1"/>
  <c r="B111" i="32"/>
  <c r="G104" i="32"/>
  <c r="O104" i="32" s="1"/>
  <c r="G103" i="32"/>
  <c r="Q102" i="32"/>
  <c r="S102" i="32" s="1"/>
  <c r="N102" i="32"/>
  <c r="M102" i="32"/>
  <c r="L102" i="32"/>
  <c r="O103" i="32" s="1"/>
  <c r="G102" i="32"/>
  <c r="O102" i="32" s="1"/>
  <c r="F102" i="32"/>
  <c r="T104" i="32" s="1"/>
  <c r="E102" i="32"/>
  <c r="Q100" i="32"/>
  <c r="S100" i="32" s="1"/>
  <c r="H100" i="32"/>
  <c r="O100" i="32" s="1"/>
  <c r="S99" i="32"/>
  <c r="Q99" i="32"/>
  <c r="H99" i="32"/>
  <c r="Q98" i="32"/>
  <c r="S98" i="32" s="1"/>
  <c r="H98" i="32"/>
  <c r="O98" i="32" s="1"/>
  <c r="S97" i="32"/>
  <c r="Q97" i="32"/>
  <c r="H97" i="32"/>
  <c r="Q96" i="32"/>
  <c r="S96" i="32" s="1"/>
  <c r="H96" i="32"/>
  <c r="O96" i="32" s="1"/>
  <c r="R95" i="32"/>
  <c r="Q95" i="32"/>
  <c r="S95" i="32" s="1"/>
  <c r="P95" i="32"/>
  <c r="K95" i="32"/>
  <c r="J95" i="32"/>
  <c r="O99" i="32" s="1"/>
  <c r="I95" i="32"/>
  <c r="O97" i="32" s="1"/>
  <c r="H95" i="32"/>
  <c r="O95" i="32" s="1"/>
  <c r="E95" i="32"/>
  <c r="D95" i="32"/>
  <c r="C95" i="32"/>
  <c r="F95" i="32" s="1"/>
  <c r="B93" i="32"/>
  <c r="G86" i="32"/>
  <c r="O86" i="32" s="1"/>
  <c r="T86" i="32" s="1"/>
  <c r="O85" i="32"/>
  <c r="G85" i="32"/>
  <c r="Q84" i="32"/>
  <c r="S84" i="32" s="1"/>
  <c r="N84" i="32"/>
  <c r="M84" i="32"/>
  <c r="L84" i="32"/>
  <c r="O84" i="32" s="1"/>
  <c r="G84" i="32"/>
  <c r="F84" i="32"/>
  <c r="T85" i="32" s="1"/>
  <c r="E84" i="32"/>
  <c r="Q82" i="32"/>
  <c r="H82" i="32"/>
  <c r="O82" i="32" s="1"/>
  <c r="S81" i="32"/>
  <c r="Q81" i="32"/>
  <c r="H81" i="32"/>
  <c r="Q80" i="32"/>
  <c r="H80" i="32"/>
  <c r="O80" i="32" s="1"/>
  <c r="S79" i="32"/>
  <c r="Q79" i="32"/>
  <c r="H79" i="32"/>
  <c r="Q78" i="32"/>
  <c r="H78" i="32"/>
  <c r="O78" i="32" s="1"/>
  <c r="S77" i="32"/>
  <c r="R77" i="32"/>
  <c r="Q77" i="32"/>
  <c r="P77" i="32"/>
  <c r="S78" i="32" s="1"/>
  <c r="K77" i="32"/>
  <c r="J77" i="32"/>
  <c r="O79" i="32" s="1"/>
  <c r="I77" i="32"/>
  <c r="H77" i="32"/>
  <c r="E77" i="32"/>
  <c r="D77" i="32"/>
  <c r="C77" i="32"/>
  <c r="F77" i="32" s="1"/>
  <c r="B75" i="32"/>
  <c r="G68" i="32"/>
  <c r="O68" i="32" s="1"/>
  <c r="G67" i="32"/>
  <c r="Q66" i="32"/>
  <c r="S66" i="32" s="1"/>
  <c r="N66" i="32"/>
  <c r="O67" i="32" s="1"/>
  <c r="M66" i="32"/>
  <c r="L66" i="32"/>
  <c r="O66" i="32" s="1"/>
  <c r="G66" i="32"/>
  <c r="F66" i="32"/>
  <c r="E66" i="32"/>
  <c r="Q64" i="32"/>
  <c r="H64" i="32"/>
  <c r="O64" i="32" s="1"/>
  <c r="S63" i="32"/>
  <c r="Q63" i="32"/>
  <c r="H63" i="32"/>
  <c r="Q62" i="32"/>
  <c r="H62" i="32"/>
  <c r="O62" i="32" s="1"/>
  <c r="S61" i="32"/>
  <c r="Q61" i="32"/>
  <c r="O61" i="32"/>
  <c r="H61" i="32"/>
  <c r="Q60" i="32"/>
  <c r="H60" i="32"/>
  <c r="O60" i="32" s="1"/>
  <c r="R59" i="32"/>
  <c r="Q59" i="32"/>
  <c r="P59" i="32"/>
  <c r="S64" i="32" s="1"/>
  <c r="O59" i="32"/>
  <c r="K59" i="32"/>
  <c r="J59" i="32"/>
  <c r="O63" i="32" s="1"/>
  <c r="I59" i="32"/>
  <c r="H59" i="32"/>
  <c r="E59" i="32"/>
  <c r="D59" i="32"/>
  <c r="C59" i="32"/>
  <c r="F59" i="32" s="1"/>
  <c r="B57" i="32"/>
  <c r="G50" i="32"/>
  <c r="O50" i="32" s="1"/>
  <c r="G49" i="32"/>
  <c r="Q48" i="32"/>
  <c r="S48" i="32" s="1"/>
  <c r="N48" i="32"/>
  <c r="M48" i="32"/>
  <c r="L48" i="32"/>
  <c r="O49" i="32" s="1"/>
  <c r="G48" i="32"/>
  <c r="O48" i="32" s="1"/>
  <c r="F48" i="32"/>
  <c r="E48" i="32"/>
  <c r="Q46" i="32"/>
  <c r="S46" i="32" s="1"/>
  <c r="H46" i="32"/>
  <c r="O46" i="32" s="1"/>
  <c r="S45" i="32"/>
  <c r="Q45" i="32"/>
  <c r="H45" i="32"/>
  <c r="Q44" i="32"/>
  <c r="S44" i="32" s="1"/>
  <c r="H44" i="32"/>
  <c r="S43" i="32"/>
  <c r="Q43" i="32"/>
  <c r="H43" i="32"/>
  <c r="Q42" i="32"/>
  <c r="S42" i="32" s="1"/>
  <c r="H42" i="32"/>
  <c r="O42" i="32" s="1"/>
  <c r="R41" i="32"/>
  <c r="Q41" i="32"/>
  <c r="S41" i="32" s="1"/>
  <c r="P41" i="32"/>
  <c r="K41" i="32"/>
  <c r="J41" i="32"/>
  <c r="O45" i="32" s="1"/>
  <c r="I41" i="32"/>
  <c r="O43" i="32" s="1"/>
  <c r="H41" i="32"/>
  <c r="O41" i="32" s="1"/>
  <c r="E41" i="32"/>
  <c r="D41" i="32"/>
  <c r="C41" i="32"/>
  <c r="F41" i="32" s="1"/>
  <c r="B39" i="32"/>
  <c r="G32" i="32"/>
  <c r="O32" i="32" s="1"/>
  <c r="T32" i="32" s="1"/>
  <c r="O31" i="32"/>
  <c r="G31" i="32"/>
  <c r="Q30" i="32"/>
  <c r="S30" i="32" s="1"/>
  <c r="N30" i="32"/>
  <c r="M30" i="32"/>
  <c r="L30" i="32"/>
  <c r="O30" i="32" s="1"/>
  <c r="T30" i="32" s="1"/>
  <c r="G30" i="32"/>
  <c r="F30" i="32"/>
  <c r="T31" i="32" s="1"/>
  <c r="E30" i="32"/>
  <c r="Q28" i="32"/>
  <c r="H28" i="32"/>
  <c r="O28" i="32" s="1"/>
  <c r="Q27" i="32"/>
  <c r="H27" i="32"/>
  <c r="Q26" i="32"/>
  <c r="H26" i="32"/>
  <c r="O26" i="32" s="1"/>
  <c r="S25" i="32"/>
  <c r="Q25" i="32"/>
  <c r="H25" i="32"/>
  <c r="Q24" i="32"/>
  <c r="H24" i="32"/>
  <c r="O24" i="32" s="1"/>
  <c r="S23" i="32"/>
  <c r="R23" i="32"/>
  <c r="Q23" i="32"/>
  <c r="P23" i="32"/>
  <c r="S24" i="32" s="1"/>
  <c r="K23" i="32"/>
  <c r="J23" i="32"/>
  <c r="O25" i="32" s="1"/>
  <c r="I23" i="32"/>
  <c r="H23" i="32"/>
  <c r="O23" i="32" s="1"/>
  <c r="E23" i="32"/>
  <c r="D23" i="32"/>
  <c r="C23" i="32"/>
  <c r="F23" i="32" s="1"/>
  <c r="B21" i="32"/>
  <c r="V16" i="32"/>
  <c r="G140" i="31"/>
  <c r="G139" i="31"/>
  <c r="O139" i="31" s="1"/>
  <c r="S138" i="31"/>
  <c r="Q138" i="31"/>
  <c r="N138" i="31"/>
  <c r="M138" i="31"/>
  <c r="O140" i="31" s="1"/>
  <c r="L138" i="31"/>
  <c r="G138" i="31"/>
  <c r="O138" i="31" s="1"/>
  <c r="E138" i="31"/>
  <c r="F138" i="31" s="1"/>
  <c r="Q136" i="31"/>
  <c r="O136" i="31"/>
  <c r="H136" i="31"/>
  <c r="Q135" i="31"/>
  <c r="H135" i="31"/>
  <c r="O135" i="31" s="1"/>
  <c r="Q134" i="31"/>
  <c r="O134" i="31"/>
  <c r="H134" i="31"/>
  <c r="Q133" i="31"/>
  <c r="H133" i="31"/>
  <c r="O133" i="31" s="1"/>
  <c r="T133" i="31" s="1"/>
  <c r="Q132" i="31"/>
  <c r="O132" i="31"/>
  <c r="H132" i="31"/>
  <c r="R131" i="31"/>
  <c r="S132" i="31" s="1"/>
  <c r="Q131" i="31"/>
  <c r="P131" i="31"/>
  <c r="S133" i="31" s="1"/>
  <c r="K131" i="31"/>
  <c r="J131" i="31"/>
  <c r="I131" i="31"/>
  <c r="H131" i="31"/>
  <c r="O131" i="31" s="1"/>
  <c r="F131" i="31"/>
  <c r="T132" i="31" s="1"/>
  <c r="E131" i="31"/>
  <c r="D131" i="31"/>
  <c r="C131" i="31"/>
  <c r="B129" i="31"/>
  <c r="G122" i="31"/>
  <c r="G121" i="31"/>
  <c r="O121" i="31" s="1"/>
  <c r="S120" i="31"/>
  <c r="Q120" i="31"/>
  <c r="N120" i="31"/>
  <c r="M120" i="31"/>
  <c r="O120" i="31" s="1"/>
  <c r="L120" i="31"/>
  <c r="G120" i="31"/>
  <c r="E120" i="31"/>
  <c r="F120" i="31" s="1"/>
  <c r="Q118" i="31"/>
  <c r="H118" i="31"/>
  <c r="Q117" i="31"/>
  <c r="H117" i="31"/>
  <c r="O117" i="31" s="1"/>
  <c r="Q116" i="31"/>
  <c r="H116" i="31"/>
  <c r="Q115" i="31"/>
  <c r="H115" i="31"/>
  <c r="O115" i="31" s="1"/>
  <c r="Q114" i="31"/>
  <c r="H114" i="31"/>
  <c r="R113" i="31"/>
  <c r="Q113" i="31"/>
  <c r="P113" i="31"/>
  <c r="S118" i="31" s="1"/>
  <c r="K113" i="31"/>
  <c r="O116" i="31" s="1"/>
  <c r="J113" i="31"/>
  <c r="I113" i="31"/>
  <c r="H113" i="31"/>
  <c r="E113" i="31"/>
  <c r="D113" i="31"/>
  <c r="F113" i="31" s="1"/>
  <c r="C113" i="31"/>
  <c r="B111" i="31"/>
  <c r="G104" i="31"/>
  <c r="G103" i="31"/>
  <c r="O103" i="31" s="1"/>
  <c r="S102" i="31"/>
  <c r="Q102" i="31"/>
  <c r="N102" i="31"/>
  <c r="M102" i="31"/>
  <c r="O104" i="31" s="1"/>
  <c r="L102" i="31"/>
  <c r="G102" i="31"/>
  <c r="O102" i="31" s="1"/>
  <c r="E102" i="31"/>
  <c r="F102" i="31" s="1"/>
  <c r="Q100" i="31"/>
  <c r="H100" i="31"/>
  <c r="Q99" i="31"/>
  <c r="H99" i="31"/>
  <c r="O99" i="31" s="1"/>
  <c r="S98" i="31"/>
  <c r="Q98" i="31"/>
  <c r="H98" i="31"/>
  <c r="Q97" i="31"/>
  <c r="H97" i="31"/>
  <c r="O97" i="31" s="1"/>
  <c r="S96" i="31"/>
  <c r="Q96" i="31"/>
  <c r="O96" i="31"/>
  <c r="H96" i="31"/>
  <c r="R95" i="31"/>
  <c r="Q95" i="31"/>
  <c r="P95" i="31"/>
  <c r="S97" i="31" s="1"/>
  <c r="K95" i="31"/>
  <c r="J95" i="31"/>
  <c r="I95" i="31"/>
  <c r="O100" i="31" s="1"/>
  <c r="H95" i="31"/>
  <c r="O95" i="31" s="1"/>
  <c r="F95" i="31"/>
  <c r="E95" i="31"/>
  <c r="D95" i="31"/>
  <c r="C95" i="31"/>
  <c r="B93" i="31"/>
  <c r="O86" i="31"/>
  <c r="G86" i="31"/>
  <c r="G85" i="31"/>
  <c r="O85" i="31" s="1"/>
  <c r="S84" i="31"/>
  <c r="Q84" i="31"/>
  <c r="N84" i="31"/>
  <c r="M84" i="31"/>
  <c r="L84" i="31"/>
  <c r="G84" i="31"/>
  <c r="O84" i="31" s="1"/>
  <c r="E84" i="31"/>
  <c r="F84" i="31" s="1"/>
  <c r="Q82" i="31"/>
  <c r="O82" i="31"/>
  <c r="H82" i="31"/>
  <c r="Q81" i="31"/>
  <c r="H81" i="31"/>
  <c r="O81" i="31" s="1"/>
  <c r="Q80" i="31"/>
  <c r="O80" i="31"/>
  <c r="H80" i="31"/>
  <c r="Q79" i="31"/>
  <c r="H79" i="31"/>
  <c r="O79" i="31" s="1"/>
  <c r="Q78" i="31"/>
  <c r="O78" i="31"/>
  <c r="H78" i="31"/>
  <c r="R77" i="31"/>
  <c r="S78" i="31" s="1"/>
  <c r="Q77" i="31"/>
  <c r="P77" i="31"/>
  <c r="S79" i="31" s="1"/>
  <c r="K77" i="31"/>
  <c r="J77" i="31"/>
  <c r="I77" i="31"/>
  <c r="H77" i="31"/>
  <c r="O77" i="31" s="1"/>
  <c r="F77" i="31"/>
  <c r="E77" i="31"/>
  <c r="D77" i="31"/>
  <c r="C77" i="31"/>
  <c r="B75" i="31"/>
  <c r="G68" i="31"/>
  <c r="G67" i="31"/>
  <c r="O67" i="31" s="1"/>
  <c r="S66" i="31"/>
  <c r="Q66" i="31"/>
  <c r="N66" i="31"/>
  <c r="M66" i="31"/>
  <c r="O66" i="31" s="1"/>
  <c r="L66" i="31"/>
  <c r="G66" i="31"/>
  <c r="E66" i="31"/>
  <c r="F66" i="31" s="1"/>
  <c r="Q64" i="31"/>
  <c r="H64" i="31"/>
  <c r="Q63" i="31"/>
  <c r="H63" i="31"/>
  <c r="O63" i="31" s="1"/>
  <c r="Q62" i="31"/>
  <c r="H62" i="31"/>
  <c r="Q61" i="31"/>
  <c r="H61" i="31"/>
  <c r="O61" i="31" s="1"/>
  <c r="Q60" i="31"/>
  <c r="H60" i="31"/>
  <c r="R59" i="31"/>
  <c r="Q59" i="31"/>
  <c r="P59" i="31"/>
  <c r="S64" i="31" s="1"/>
  <c r="K59" i="31"/>
  <c r="O62" i="31" s="1"/>
  <c r="J59" i="31"/>
  <c r="I59" i="31"/>
  <c r="H59" i="31"/>
  <c r="E59" i="31"/>
  <c r="D59" i="31"/>
  <c r="F59" i="31" s="1"/>
  <c r="C59" i="31"/>
  <c r="B57" i="31"/>
  <c r="G50" i="31"/>
  <c r="G49" i="31"/>
  <c r="O49" i="31" s="1"/>
  <c r="S48" i="31"/>
  <c r="Q48" i="31"/>
  <c r="N48" i="31"/>
  <c r="M48" i="31"/>
  <c r="O50" i="31" s="1"/>
  <c r="L48" i="31"/>
  <c r="G48" i="31"/>
  <c r="O48" i="31" s="1"/>
  <c r="E48" i="31"/>
  <c r="F48" i="31" s="1"/>
  <c r="Q46" i="31"/>
  <c r="H46" i="31"/>
  <c r="Q45" i="31"/>
  <c r="H45" i="31"/>
  <c r="O45" i="31" s="1"/>
  <c r="S44" i="31"/>
  <c r="Q44" i="31"/>
  <c r="H44" i="31"/>
  <c r="Q43" i="31"/>
  <c r="H43" i="31"/>
  <c r="O43" i="31" s="1"/>
  <c r="S42" i="31"/>
  <c r="Q42" i="31"/>
  <c r="H42" i="31"/>
  <c r="R41" i="31"/>
  <c r="Q41" i="31"/>
  <c r="P41" i="31"/>
  <c r="S43" i="31" s="1"/>
  <c r="K41" i="31"/>
  <c r="O42" i="31" s="1"/>
  <c r="J41" i="31"/>
  <c r="I41" i="31"/>
  <c r="O44" i="31" s="1"/>
  <c r="H41" i="31"/>
  <c r="O41" i="31" s="1"/>
  <c r="F41" i="31"/>
  <c r="E41" i="31"/>
  <c r="D41" i="31"/>
  <c r="C41" i="31"/>
  <c r="B39" i="31"/>
  <c r="O32" i="31"/>
  <c r="G32" i="31"/>
  <c r="G31" i="31"/>
  <c r="O31" i="31" s="1"/>
  <c r="S30" i="31"/>
  <c r="Q30" i="31"/>
  <c r="N30" i="31"/>
  <c r="M30" i="31"/>
  <c r="L30" i="31"/>
  <c r="G30" i="31"/>
  <c r="O30" i="31" s="1"/>
  <c r="E30" i="31"/>
  <c r="F30" i="31" s="1"/>
  <c r="Q28" i="31"/>
  <c r="O28" i="31"/>
  <c r="H28" i="31"/>
  <c r="Q27" i="31"/>
  <c r="H27" i="31"/>
  <c r="O27" i="31" s="1"/>
  <c r="Q26" i="31"/>
  <c r="O26" i="31"/>
  <c r="H26" i="31"/>
  <c r="Q25" i="31"/>
  <c r="H25" i="31"/>
  <c r="O25" i="31" s="1"/>
  <c r="Q24" i="31"/>
  <c r="O24" i="31"/>
  <c r="H24" i="31"/>
  <c r="R23" i="31"/>
  <c r="S24" i="31" s="1"/>
  <c r="Q23" i="31"/>
  <c r="P23" i="31"/>
  <c r="S25" i="31" s="1"/>
  <c r="K23" i="31"/>
  <c r="J23" i="31"/>
  <c r="I23" i="31"/>
  <c r="H23" i="31"/>
  <c r="O23" i="31" s="1"/>
  <c r="F23" i="31"/>
  <c r="E23" i="31"/>
  <c r="D23" i="31"/>
  <c r="C23" i="31"/>
  <c r="B21" i="31"/>
  <c r="S25" i="30"/>
  <c r="G140" i="30"/>
  <c r="G139" i="30"/>
  <c r="O139" i="30" s="1"/>
  <c r="Q138" i="30"/>
  <c r="S138" i="30" s="1"/>
  <c r="N138" i="30"/>
  <c r="M138" i="30"/>
  <c r="O140" i="30" s="1"/>
  <c r="L138" i="30"/>
  <c r="G138" i="30"/>
  <c r="E138" i="30"/>
  <c r="F138" i="30" s="1"/>
  <c r="Q136" i="30"/>
  <c r="H136" i="30"/>
  <c r="O136" i="30" s="1"/>
  <c r="Q135" i="30"/>
  <c r="S135" i="30" s="1"/>
  <c r="H135" i="30"/>
  <c r="O135" i="30" s="1"/>
  <c r="Q134" i="30"/>
  <c r="H134" i="30"/>
  <c r="O134" i="30" s="1"/>
  <c r="Q133" i="30"/>
  <c r="H133" i="30"/>
  <c r="O133" i="30" s="1"/>
  <c r="Q132" i="30"/>
  <c r="H132" i="30"/>
  <c r="O132" i="30" s="1"/>
  <c r="R131" i="30"/>
  <c r="Q131" i="30"/>
  <c r="P131" i="30"/>
  <c r="S132" i="30" s="1"/>
  <c r="K131" i="30"/>
  <c r="O131" i="30" s="1"/>
  <c r="J131" i="30"/>
  <c r="I131" i="30"/>
  <c r="H131" i="30"/>
  <c r="E131" i="30"/>
  <c r="D131" i="30"/>
  <c r="C131" i="30"/>
  <c r="F131" i="30" s="1"/>
  <c r="G122" i="30"/>
  <c r="O122" i="30" s="1"/>
  <c r="O121" i="30"/>
  <c r="G121" i="30"/>
  <c r="S120" i="30"/>
  <c r="Q120" i="30"/>
  <c r="N120" i="30"/>
  <c r="M120" i="30"/>
  <c r="L120" i="30"/>
  <c r="G120" i="30"/>
  <c r="O120" i="30" s="1"/>
  <c r="E120" i="30"/>
  <c r="F120" i="30" s="1"/>
  <c r="Q118" i="30"/>
  <c r="H118" i="30"/>
  <c r="Q117" i="30"/>
  <c r="S117" i="30" s="1"/>
  <c r="H117" i="30"/>
  <c r="O117" i="30" s="1"/>
  <c r="Q116" i="30"/>
  <c r="S116" i="30" s="1"/>
  <c r="H116" i="30"/>
  <c r="O116" i="30" s="1"/>
  <c r="Q115" i="30"/>
  <c r="H115" i="30"/>
  <c r="O115" i="30" s="1"/>
  <c r="Q114" i="30"/>
  <c r="S114" i="30" s="1"/>
  <c r="H114" i="30"/>
  <c r="O114" i="30" s="1"/>
  <c r="S113" i="30"/>
  <c r="R113" i="30"/>
  <c r="Q113" i="30"/>
  <c r="P113" i="30"/>
  <c r="S118" i="30" s="1"/>
  <c r="K113" i="30"/>
  <c r="J113" i="30"/>
  <c r="I113" i="30"/>
  <c r="O118" i="30" s="1"/>
  <c r="H113" i="30"/>
  <c r="O113" i="30" s="1"/>
  <c r="E113" i="30"/>
  <c r="F113" i="30" s="1"/>
  <c r="D113" i="30"/>
  <c r="C113" i="30"/>
  <c r="G104" i="30"/>
  <c r="O104" i="30" s="1"/>
  <c r="G103" i="30"/>
  <c r="O103" i="30" s="1"/>
  <c r="Q102" i="30"/>
  <c r="S102" i="30" s="1"/>
  <c r="O102" i="30"/>
  <c r="N102" i="30"/>
  <c r="M102" i="30"/>
  <c r="L102" i="30"/>
  <c r="G102" i="30"/>
  <c r="E102" i="30"/>
  <c r="F102" i="30" s="1"/>
  <c r="Q100" i="30"/>
  <c r="H100" i="30"/>
  <c r="O100" i="30" s="1"/>
  <c r="Q99" i="30"/>
  <c r="H99" i="30"/>
  <c r="O99" i="30" s="1"/>
  <c r="Q98" i="30"/>
  <c r="H98" i="30"/>
  <c r="O98" i="30" s="1"/>
  <c r="Q97" i="30"/>
  <c r="H97" i="30"/>
  <c r="O97" i="30" s="1"/>
  <c r="Q96" i="30"/>
  <c r="H96" i="30"/>
  <c r="O96" i="30" s="1"/>
  <c r="R95" i="30"/>
  <c r="Q95" i="30"/>
  <c r="P95" i="30"/>
  <c r="S99" i="30" s="1"/>
  <c r="K95" i="30"/>
  <c r="J95" i="30"/>
  <c r="I95" i="30"/>
  <c r="H95" i="30"/>
  <c r="O95" i="30" s="1"/>
  <c r="E95" i="30"/>
  <c r="D95" i="30"/>
  <c r="C95" i="30"/>
  <c r="F95" i="30" s="1"/>
  <c r="G86" i="30"/>
  <c r="O86" i="30" s="1"/>
  <c r="G85" i="30"/>
  <c r="Q84" i="30"/>
  <c r="S84" i="30" s="1"/>
  <c r="N84" i="30"/>
  <c r="M84" i="30"/>
  <c r="L84" i="30"/>
  <c r="O85" i="30" s="1"/>
  <c r="G84" i="30"/>
  <c r="O84" i="30" s="1"/>
  <c r="F84" i="30"/>
  <c r="T85" i="30" s="1"/>
  <c r="E84" i="30"/>
  <c r="Q82" i="30"/>
  <c r="H82" i="30"/>
  <c r="O82" i="30" s="1"/>
  <c r="Q81" i="30"/>
  <c r="S81" i="30" s="1"/>
  <c r="H81" i="30"/>
  <c r="O81" i="30" s="1"/>
  <c r="Q80" i="30"/>
  <c r="H80" i="30"/>
  <c r="O80" i="30" s="1"/>
  <c r="Q79" i="30"/>
  <c r="H79" i="30"/>
  <c r="O79" i="30" s="1"/>
  <c r="Q78" i="30"/>
  <c r="S78" i="30" s="1"/>
  <c r="H78" i="30"/>
  <c r="O78" i="30" s="1"/>
  <c r="R77" i="30"/>
  <c r="Q77" i="30"/>
  <c r="P77" i="30"/>
  <c r="S80" i="30" s="1"/>
  <c r="K77" i="30"/>
  <c r="J77" i="30"/>
  <c r="I77" i="30"/>
  <c r="H77" i="30"/>
  <c r="O77" i="30" s="1"/>
  <c r="E77" i="30"/>
  <c r="D77" i="30"/>
  <c r="C77" i="30"/>
  <c r="F77" i="30" s="1"/>
  <c r="G68" i="30"/>
  <c r="O68" i="30" s="1"/>
  <c r="G67" i="30"/>
  <c r="O67" i="30" s="1"/>
  <c r="S66" i="30"/>
  <c r="Q66" i="30"/>
  <c r="N66" i="30"/>
  <c r="M66" i="30"/>
  <c r="L66" i="30"/>
  <c r="G66" i="30"/>
  <c r="O66" i="30" s="1"/>
  <c r="E66" i="30"/>
  <c r="F66" i="30" s="1"/>
  <c r="Q64" i="30"/>
  <c r="S64" i="30" s="1"/>
  <c r="O64" i="30"/>
  <c r="H64" i="30"/>
  <c r="Q63" i="30"/>
  <c r="H63" i="30"/>
  <c r="O63" i="30" s="1"/>
  <c r="Q62" i="30"/>
  <c r="S62" i="30" s="1"/>
  <c r="H62" i="30"/>
  <c r="O62" i="30" s="1"/>
  <c r="Q61" i="30"/>
  <c r="H61" i="30"/>
  <c r="O61" i="30" s="1"/>
  <c r="Q60" i="30"/>
  <c r="S60" i="30" s="1"/>
  <c r="H60" i="30"/>
  <c r="O60" i="30" s="1"/>
  <c r="R59" i="30"/>
  <c r="S59" i="30" s="1"/>
  <c r="Q59" i="30"/>
  <c r="P59" i="30"/>
  <c r="S61" i="30" s="1"/>
  <c r="K59" i="30"/>
  <c r="J59" i="30"/>
  <c r="I59" i="30"/>
  <c r="H59" i="30"/>
  <c r="O59" i="30" s="1"/>
  <c r="E59" i="30"/>
  <c r="D59" i="30"/>
  <c r="C59" i="30"/>
  <c r="F59" i="30" s="1"/>
  <c r="G50" i="30"/>
  <c r="O50" i="30" s="1"/>
  <c r="T50" i="30" s="1"/>
  <c r="G49" i="30"/>
  <c r="O49" i="30" s="1"/>
  <c r="Q48" i="30"/>
  <c r="S48" i="30" s="1"/>
  <c r="N48" i="30"/>
  <c r="M48" i="30"/>
  <c r="L48" i="30"/>
  <c r="O48" i="30" s="1"/>
  <c r="T48" i="30" s="1"/>
  <c r="G48" i="30"/>
  <c r="F48" i="30"/>
  <c r="T49" i="30" s="1"/>
  <c r="E48" i="30"/>
  <c r="Q46" i="30"/>
  <c r="H46" i="30"/>
  <c r="O46" i="30" s="1"/>
  <c r="Q45" i="30"/>
  <c r="S45" i="30" s="1"/>
  <c r="O45" i="30"/>
  <c r="H45" i="30"/>
  <c r="Q44" i="30"/>
  <c r="H44" i="30"/>
  <c r="O44" i="30" s="1"/>
  <c r="Q43" i="30"/>
  <c r="H43" i="30"/>
  <c r="O43" i="30" s="1"/>
  <c r="Q42" i="30"/>
  <c r="H42" i="30"/>
  <c r="O42" i="30" s="1"/>
  <c r="R41" i="30"/>
  <c r="Q41" i="30"/>
  <c r="P41" i="30"/>
  <c r="S42" i="30" s="1"/>
  <c r="K41" i="30"/>
  <c r="J41" i="30"/>
  <c r="O41" i="30" s="1"/>
  <c r="I41" i="30"/>
  <c r="H41" i="30"/>
  <c r="E41" i="30"/>
  <c r="D41" i="30"/>
  <c r="C41" i="30"/>
  <c r="F41" i="30" s="1"/>
  <c r="G32" i="30"/>
  <c r="O32" i="30" s="1"/>
  <c r="G31" i="30"/>
  <c r="O31" i="30" s="1"/>
  <c r="S30" i="30"/>
  <c r="Q30" i="30"/>
  <c r="N30" i="30"/>
  <c r="M30" i="30"/>
  <c r="L30" i="30"/>
  <c r="G30" i="30"/>
  <c r="O30" i="30" s="1"/>
  <c r="E30" i="30"/>
  <c r="F30" i="30" s="1"/>
  <c r="S28" i="30"/>
  <c r="Q28" i="30"/>
  <c r="H28" i="30"/>
  <c r="Q27" i="30"/>
  <c r="S27" i="30" s="1"/>
  <c r="H27" i="30"/>
  <c r="O27" i="30" s="1"/>
  <c r="Q26" i="30"/>
  <c r="S26" i="30" s="1"/>
  <c r="O26" i="30"/>
  <c r="H26" i="30"/>
  <c r="Q25" i="30"/>
  <c r="H25" i="30"/>
  <c r="O25" i="30" s="1"/>
  <c r="Q24" i="30"/>
  <c r="S24" i="30" s="1"/>
  <c r="H24" i="30"/>
  <c r="O24" i="30" s="1"/>
  <c r="R23" i="30"/>
  <c r="Q23" i="30"/>
  <c r="P23" i="30"/>
  <c r="S23" i="30" s="1"/>
  <c r="K23" i="30"/>
  <c r="J23" i="30"/>
  <c r="I23" i="30"/>
  <c r="O28" i="30" s="1"/>
  <c r="H23" i="30"/>
  <c r="O23" i="30" s="1"/>
  <c r="E23" i="30"/>
  <c r="D23" i="30"/>
  <c r="F23" i="30" s="1"/>
  <c r="C23" i="30"/>
  <c r="G140" i="29"/>
  <c r="O140" i="29" s="1"/>
  <c r="G139" i="29"/>
  <c r="S138" i="29"/>
  <c r="Q138" i="29"/>
  <c r="N138" i="29"/>
  <c r="M138" i="29"/>
  <c r="O139" i="29" s="1"/>
  <c r="L138" i="29"/>
  <c r="G138" i="29"/>
  <c r="O138" i="29" s="1"/>
  <c r="F138" i="29"/>
  <c r="E138" i="29"/>
  <c r="Q136" i="29"/>
  <c r="H136" i="29"/>
  <c r="Q135" i="29"/>
  <c r="S135" i="29" s="1"/>
  <c r="H135" i="29"/>
  <c r="Q134" i="29"/>
  <c r="S134" i="29" s="1"/>
  <c r="H134" i="29"/>
  <c r="O134" i="29" s="1"/>
  <c r="Q133" i="29"/>
  <c r="H133" i="29"/>
  <c r="O133" i="29" s="1"/>
  <c r="Q132" i="29"/>
  <c r="S132" i="29" s="1"/>
  <c r="H132" i="29"/>
  <c r="R131" i="29"/>
  <c r="Q131" i="29"/>
  <c r="P131" i="29"/>
  <c r="S136" i="29" s="1"/>
  <c r="K131" i="29"/>
  <c r="O131" i="29" s="1"/>
  <c r="J131" i="29"/>
  <c r="I131" i="29"/>
  <c r="O136" i="29" s="1"/>
  <c r="H131" i="29"/>
  <c r="E131" i="29"/>
  <c r="D131" i="29"/>
  <c r="C131" i="29"/>
  <c r="G122" i="29"/>
  <c r="O122" i="29" s="1"/>
  <c r="O121" i="29"/>
  <c r="G121" i="29"/>
  <c r="Q120" i="29"/>
  <c r="S120" i="29" s="1"/>
  <c r="O120" i="29"/>
  <c r="N120" i="29"/>
  <c r="M120" i="29"/>
  <c r="L120" i="29"/>
  <c r="G120" i="29"/>
  <c r="E120" i="29"/>
  <c r="F120" i="29" s="1"/>
  <c r="Q118" i="29"/>
  <c r="H118" i="29"/>
  <c r="O118" i="29" s="1"/>
  <c r="Q117" i="29"/>
  <c r="H117" i="29"/>
  <c r="Q116" i="29"/>
  <c r="S116" i="29" s="1"/>
  <c r="H116" i="29"/>
  <c r="S115" i="29"/>
  <c r="Q115" i="29"/>
  <c r="O115" i="29"/>
  <c r="H115" i="29"/>
  <c r="Q114" i="29"/>
  <c r="H114" i="29"/>
  <c r="O114" i="29" s="1"/>
  <c r="R113" i="29"/>
  <c r="Q113" i="29"/>
  <c r="S113" i="29" s="1"/>
  <c r="P113" i="29"/>
  <c r="S118" i="29" s="1"/>
  <c r="K113" i="29"/>
  <c r="J113" i="29"/>
  <c r="I113" i="29"/>
  <c r="O117" i="29" s="1"/>
  <c r="H113" i="29"/>
  <c r="O113" i="29" s="1"/>
  <c r="E113" i="29"/>
  <c r="F113" i="29" s="1"/>
  <c r="D113" i="29"/>
  <c r="C113" i="29"/>
  <c r="O104" i="29"/>
  <c r="G104" i="29"/>
  <c r="G103" i="29"/>
  <c r="S102" i="29"/>
  <c r="Q102" i="29"/>
  <c r="O102" i="29"/>
  <c r="N102" i="29"/>
  <c r="M102" i="29"/>
  <c r="L102" i="29"/>
  <c r="O103" i="29" s="1"/>
  <c r="G102" i="29"/>
  <c r="F102" i="29"/>
  <c r="T104" i="29" s="1"/>
  <c r="E102" i="29"/>
  <c r="Q100" i="29"/>
  <c r="H100" i="29"/>
  <c r="Q99" i="29"/>
  <c r="H99" i="29"/>
  <c r="Q98" i="29"/>
  <c r="H98" i="29"/>
  <c r="Q97" i="29"/>
  <c r="H97" i="29"/>
  <c r="Q96" i="29"/>
  <c r="H96" i="29"/>
  <c r="R95" i="29"/>
  <c r="Q95" i="29"/>
  <c r="P95" i="29"/>
  <c r="S99" i="29" s="1"/>
  <c r="K95" i="29"/>
  <c r="J95" i="29"/>
  <c r="I95" i="29"/>
  <c r="O96" i="29" s="1"/>
  <c r="H95" i="29"/>
  <c r="E95" i="29"/>
  <c r="D95" i="29"/>
  <c r="C95" i="29"/>
  <c r="F95" i="29" s="1"/>
  <c r="G86" i="29"/>
  <c r="O86" i="29" s="1"/>
  <c r="G85" i="29"/>
  <c r="S84" i="29"/>
  <c r="Q84" i="29"/>
  <c r="N84" i="29"/>
  <c r="M84" i="29"/>
  <c r="L84" i="29"/>
  <c r="O85" i="29" s="1"/>
  <c r="G84" i="29"/>
  <c r="O84" i="29" s="1"/>
  <c r="T84" i="29" s="1"/>
  <c r="F84" i="29"/>
  <c r="T85" i="29" s="1"/>
  <c r="E84" i="29"/>
  <c r="Q82" i="29"/>
  <c r="S82" i="29" s="1"/>
  <c r="H82" i="29"/>
  <c r="Q81" i="29"/>
  <c r="H81" i="29"/>
  <c r="Q80" i="29"/>
  <c r="H80" i="29"/>
  <c r="Q79" i="29"/>
  <c r="H79" i="29"/>
  <c r="Q78" i="29"/>
  <c r="S78" i="29" s="1"/>
  <c r="H78" i="29"/>
  <c r="S77" i="29"/>
  <c r="R77" i="29"/>
  <c r="S79" i="29" s="1"/>
  <c r="Q77" i="29"/>
  <c r="P77" i="29"/>
  <c r="S80" i="29" s="1"/>
  <c r="K77" i="29"/>
  <c r="J77" i="29"/>
  <c r="I77" i="29"/>
  <c r="O82" i="29" s="1"/>
  <c r="H77" i="29"/>
  <c r="E77" i="29"/>
  <c r="D77" i="29"/>
  <c r="C77" i="29"/>
  <c r="G68" i="29"/>
  <c r="G67" i="29"/>
  <c r="O67" i="29" s="1"/>
  <c r="Q66" i="29"/>
  <c r="S66" i="29" s="1"/>
  <c r="N66" i="29"/>
  <c r="M66" i="29"/>
  <c r="L66" i="29"/>
  <c r="O66" i="29" s="1"/>
  <c r="T66" i="29" s="1"/>
  <c r="G66" i="29"/>
  <c r="F66" i="29"/>
  <c r="T67" i="29" s="1"/>
  <c r="E66" i="29"/>
  <c r="Q64" i="29"/>
  <c r="S64" i="29" s="1"/>
  <c r="H64" i="29"/>
  <c r="O64" i="29" s="1"/>
  <c r="Q63" i="29"/>
  <c r="H63" i="29"/>
  <c r="Q62" i="29"/>
  <c r="H62" i="29"/>
  <c r="S61" i="29"/>
  <c r="Q61" i="29"/>
  <c r="H61" i="29"/>
  <c r="Q60" i="29"/>
  <c r="H60" i="29"/>
  <c r="R59" i="29"/>
  <c r="Q59" i="29"/>
  <c r="S59" i="29" s="1"/>
  <c r="P59" i="29"/>
  <c r="S63" i="29" s="1"/>
  <c r="K59" i="29"/>
  <c r="J59" i="29"/>
  <c r="I59" i="29"/>
  <c r="O60" i="29" s="1"/>
  <c r="H59" i="29"/>
  <c r="E59" i="29"/>
  <c r="D59" i="29"/>
  <c r="C59" i="29"/>
  <c r="F59" i="29" s="1"/>
  <c r="O50" i="29"/>
  <c r="T50" i="29" s="1"/>
  <c r="G50" i="29"/>
  <c r="O49" i="29"/>
  <c r="G49" i="29"/>
  <c r="Q48" i="29"/>
  <c r="S48" i="29" s="1"/>
  <c r="N48" i="29"/>
  <c r="M48" i="29"/>
  <c r="L48" i="29"/>
  <c r="G48" i="29"/>
  <c r="O48" i="29" s="1"/>
  <c r="F48" i="29"/>
  <c r="E48" i="29"/>
  <c r="S46" i="29"/>
  <c r="Q46" i="29"/>
  <c r="H46" i="29"/>
  <c r="S45" i="29"/>
  <c r="Q45" i="29"/>
  <c r="H45" i="29"/>
  <c r="Q44" i="29"/>
  <c r="S44" i="29" s="1"/>
  <c r="H44" i="29"/>
  <c r="S43" i="29"/>
  <c r="Q43" i="29"/>
  <c r="H43" i="29"/>
  <c r="S42" i="29"/>
  <c r="Q42" i="29"/>
  <c r="H42" i="29"/>
  <c r="R41" i="29"/>
  <c r="Q41" i="29"/>
  <c r="S41" i="29" s="1"/>
  <c r="P41" i="29"/>
  <c r="K41" i="29"/>
  <c r="J41" i="29"/>
  <c r="I41" i="29"/>
  <c r="O44" i="29" s="1"/>
  <c r="H41" i="29"/>
  <c r="E41" i="29"/>
  <c r="D41" i="29"/>
  <c r="C41" i="29"/>
  <c r="O32" i="29"/>
  <c r="G32" i="29"/>
  <c r="G31" i="29"/>
  <c r="O31" i="29" s="1"/>
  <c r="Q30" i="29"/>
  <c r="S30" i="29" s="1"/>
  <c r="O30" i="29"/>
  <c r="N30" i="29"/>
  <c r="M30" i="29"/>
  <c r="L30" i="29"/>
  <c r="G30" i="29"/>
  <c r="E30" i="29"/>
  <c r="F30" i="29" s="1"/>
  <c r="Q28" i="29"/>
  <c r="H28" i="29"/>
  <c r="Q27" i="29"/>
  <c r="H27" i="29"/>
  <c r="Q26" i="29"/>
  <c r="H26" i="29"/>
  <c r="Q25" i="29"/>
  <c r="H25" i="29"/>
  <c r="Q24" i="29"/>
  <c r="H24" i="29"/>
  <c r="S23" i="29"/>
  <c r="R23" i="29"/>
  <c r="Q23" i="29"/>
  <c r="P23" i="29"/>
  <c r="S25" i="29" s="1"/>
  <c r="K23" i="29"/>
  <c r="J23" i="29"/>
  <c r="I23" i="29"/>
  <c r="O25" i="29" s="1"/>
  <c r="H23" i="29"/>
  <c r="E23" i="29"/>
  <c r="D23" i="29"/>
  <c r="F23" i="29" s="1"/>
  <c r="C23" i="29"/>
  <c r="C23" i="28"/>
  <c r="D23" i="28"/>
  <c r="E23" i="28"/>
  <c r="F23" i="28"/>
  <c r="H23" i="28"/>
  <c r="I23" i="28"/>
  <c r="O26" i="28" s="1"/>
  <c r="J23" i="28"/>
  <c r="O27" i="28" s="1"/>
  <c r="K23" i="28"/>
  <c r="O23" i="28"/>
  <c r="P23" i="28"/>
  <c r="S23" i="28" s="1"/>
  <c r="Q23" i="28"/>
  <c r="R23" i="28"/>
  <c r="S25" i="28" s="1"/>
  <c r="T25" i="28" s="1"/>
  <c r="H24" i="28"/>
  <c r="Q24" i="28"/>
  <c r="H25" i="28"/>
  <c r="O25" i="28"/>
  <c r="Q25" i="28"/>
  <c r="H26" i="28"/>
  <c r="Q26" i="28"/>
  <c r="H27" i="28"/>
  <c r="Q27" i="28"/>
  <c r="H28" i="28"/>
  <c r="O28" i="28"/>
  <c r="Q28" i="28"/>
  <c r="E30" i="28"/>
  <c r="F30" i="28" s="1"/>
  <c r="G30" i="28"/>
  <c r="L30" i="28"/>
  <c r="O32" i="28" s="1"/>
  <c r="M30" i="28"/>
  <c r="O31" i="28" s="1"/>
  <c r="N30" i="28"/>
  <c r="O30" i="28"/>
  <c r="Q30" i="28"/>
  <c r="S30" i="28"/>
  <c r="G31" i="28"/>
  <c r="G32" i="28"/>
  <c r="C41" i="28"/>
  <c r="D41" i="28"/>
  <c r="E41" i="28"/>
  <c r="F41" i="28"/>
  <c r="H41" i="28"/>
  <c r="O41" i="28" s="1"/>
  <c r="I41" i="28"/>
  <c r="J41" i="28"/>
  <c r="K41" i="28"/>
  <c r="O45" i="28" s="1"/>
  <c r="P41" i="28"/>
  <c r="Q41" i="28"/>
  <c r="R41" i="28"/>
  <c r="S43" i="28" s="1"/>
  <c r="S41" i="28"/>
  <c r="H42" i="28"/>
  <c r="O42" i="28"/>
  <c r="Q42" i="28"/>
  <c r="S42" i="28" s="1"/>
  <c r="H43" i="28"/>
  <c r="O43" i="28" s="1"/>
  <c r="Q43" i="28"/>
  <c r="H44" i="28"/>
  <c r="O44" i="28"/>
  <c r="Q44" i="28"/>
  <c r="S44" i="28"/>
  <c r="T44" i="28"/>
  <c r="H45" i="28"/>
  <c r="Q45" i="28"/>
  <c r="S45" i="28" s="1"/>
  <c r="H46" i="28"/>
  <c r="Q46" i="28"/>
  <c r="S46" i="28"/>
  <c r="E48" i="28"/>
  <c r="F48" i="28"/>
  <c r="G48" i="28"/>
  <c r="O48" i="28" s="1"/>
  <c r="L48" i="28"/>
  <c r="M48" i="28"/>
  <c r="N48" i="28"/>
  <c r="Q48" i="28"/>
  <c r="S48" i="28"/>
  <c r="G49" i="28"/>
  <c r="O49" i="28"/>
  <c r="G50" i="28"/>
  <c r="O50" i="28" s="1"/>
  <c r="C59" i="28"/>
  <c r="F59" i="28" s="1"/>
  <c r="D59" i="28"/>
  <c r="E59" i="28"/>
  <c r="H59" i="28"/>
  <c r="I59" i="28"/>
  <c r="O64" i="28" s="1"/>
  <c r="J59" i="28"/>
  <c r="K59" i="28"/>
  <c r="O63" i="28" s="1"/>
  <c r="O59" i="28"/>
  <c r="P59" i="28"/>
  <c r="S61" i="28" s="1"/>
  <c r="Q59" i="28"/>
  <c r="R59" i="28"/>
  <c r="H60" i="28"/>
  <c r="Q60" i="28"/>
  <c r="H61" i="28"/>
  <c r="O61" i="28"/>
  <c r="Q61" i="28"/>
  <c r="H62" i="28"/>
  <c r="O62" i="28" s="1"/>
  <c r="Q62" i="28"/>
  <c r="H63" i="28"/>
  <c r="Q63" i="28"/>
  <c r="H64" i="28"/>
  <c r="Q64" i="28"/>
  <c r="E66" i="28"/>
  <c r="F66" i="28"/>
  <c r="T67" i="28" s="1"/>
  <c r="G66" i="28"/>
  <c r="L66" i="28"/>
  <c r="O68" i="28" s="1"/>
  <c r="T68" i="28" s="1"/>
  <c r="M66" i="28"/>
  <c r="N66" i="28"/>
  <c r="O66" i="28"/>
  <c r="T66" i="28" s="1"/>
  <c r="Q66" i="28"/>
  <c r="S66" i="28"/>
  <c r="G67" i="28"/>
  <c r="O67" i="28" s="1"/>
  <c r="G68" i="28"/>
  <c r="C77" i="28"/>
  <c r="F77" i="28" s="1"/>
  <c r="D77" i="28"/>
  <c r="E77" i="28"/>
  <c r="H77" i="28"/>
  <c r="O77" i="28" s="1"/>
  <c r="I77" i="28"/>
  <c r="O79" i="28" s="1"/>
  <c r="J77" i="28"/>
  <c r="K77" i="28"/>
  <c r="P77" i="28"/>
  <c r="S80" i="28" s="1"/>
  <c r="Q77" i="28"/>
  <c r="R77" i="28"/>
  <c r="S78" i="28" s="1"/>
  <c r="S77" i="28"/>
  <c r="H78" i="28"/>
  <c r="O78" i="28" s="1"/>
  <c r="Q78" i="28"/>
  <c r="H79" i="28"/>
  <c r="Q79" i="28"/>
  <c r="H80" i="28"/>
  <c r="O80" i="28"/>
  <c r="Q80" i="28"/>
  <c r="H81" i="28"/>
  <c r="O81" i="28" s="1"/>
  <c r="Q81" i="28"/>
  <c r="H82" i="28"/>
  <c r="O82" i="28"/>
  <c r="Q82" i="28"/>
  <c r="S82" i="28"/>
  <c r="E84" i="28"/>
  <c r="F84" i="28"/>
  <c r="T85" i="28" s="1"/>
  <c r="G84" i="28"/>
  <c r="O84" i="28" s="1"/>
  <c r="T84" i="28" s="1"/>
  <c r="L84" i="28"/>
  <c r="M84" i="28"/>
  <c r="N84" i="28"/>
  <c r="Q84" i="28"/>
  <c r="S84" i="28"/>
  <c r="G85" i="28"/>
  <c r="O85" i="28"/>
  <c r="G86" i="28"/>
  <c r="O86" i="28"/>
  <c r="C95" i="28"/>
  <c r="D95" i="28"/>
  <c r="E95" i="28"/>
  <c r="F95" i="28"/>
  <c r="H95" i="28"/>
  <c r="O95" i="28" s="1"/>
  <c r="I95" i="28"/>
  <c r="O98" i="28" s="1"/>
  <c r="T98" i="28" s="1"/>
  <c r="J95" i="28"/>
  <c r="K95" i="28"/>
  <c r="O99" i="28" s="1"/>
  <c r="P95" i="28"/>
  <c r="S99" i="28" s="1"/>
  <c r="Q95" i="28"/>
  <c r="R95" i="28"/>
  <c r="H96" i="28"/>
  <c r="Q96" i="28"/>
  <c r="S96" i="28"/>
  <c r="H97" i="28"/>
  <c r="O97" i="28" s="1"/>
  <c r="Q97" i="28"/>
  <c r="S97" i="28"/>
  <c r="H98" i="28"/>
  <c r="Q98" i="28"/>
  <c r="S98" i="28"/>
  <c r="H99" i="28"/>
  <c r="Q99" i="28"/>
  <c r="H100" i="28"/>
  <c r="O100" i="28" s="1"/>
  <c r="Q100" i="28"/>
  <c r="E102" i="28"/>
  <c r="F102" i="28"/>
  <c r="T103" i="28" s="1"/>
  <c r="G102" i="28"/>
  <c r="O102" i="28" s="1"/>
  <c r="L102" i="28"/>
  <c r="O103" i="28" s="1"/>
  <c r="M102" i="28"/>
  <c r="N102" i="28"/>
  <c r="Q102" i="28"/>
  <c r="S102" i="28" s="1"/>
  <c r="G103" i="28"/>
  <c r="G104" i="28"/>
  <c r="C113" i="28"/>
  <c r="F113" i="28" s="1"/>
  <c r="D113" i="28"/>
  <c r="E113" i="28"/>
  <c r="H113" i="28"/>
  <c r="I113" i="28"/>
  <c r="J113" i="28"/>
  <c r="K113" i="28"/>
  <c r="O117" i="28" s="1"/>
  <c r="O113" i="28"/>
  <c r="P113" i="28"/>
  <c r="S118" i="28" s="1"/>
  <c r="Q113" i="28"/>
  <c r="R113" i="28"/>
  <c r="S115" i="28" s="1"/>
  <c r="S113" i="28"/>
  <c r="H114" i="28"/>
  <c r="O114" i="28"/>
  <c r="Q114" i="28"/>
  <c r="H115" i="28"/>
  <c r="O115" i="28"/>
  <c r="Q115" i="28"/>
  <c r="H116" i="28"/>
  <c r="O116" i="28" s="1"/>
  <c r="Q116" i="28"/>
  <c r="H117" i="28"/>
  <c r="Q117" i="28"/>
  <c r="H118" i="28"/>
  <c r="O118" i="28"/>
  <c r="Q118" i="28"/>
  <c r="E120" i="28"/>
  <c r="F120" i="28" s="1"/>
  <c r="G120" i="28"/>
  <c r="L120" i="28"/>
  <c r="M120" i="28"/>
  <c r="O121" i="28" s="1"/>
  <c r="N120" i="28"/>
  <c r="O120" i="28"/>
  <c r="Q120" i="28"/>
  <c r="S120" i="28"/>
  <c r="G121" i="28"/>
  <c r="G122" i="28"/>
  <c r="O122" i="28" s="1"/>
  <c r="C131" i="28"/>
  <c r="D131" i="28"/>
  <c r="E131" i="28"/>
  <c r="F131" i="28"/>
  <c r="H131" i="28"/>
  <c r="O131" i="28" s="1"/>
  <c r="I131" i="28"/>
  <c r="O133" i="28" s="1"/>
  <c r="J131" i="28"/>
  <c r="K131" i="28"/>
  <c r="P131" i="28"/>
  <c r="S133" i="28" s="1"/>
  <c r="Q131" i="28"/>
  <c r="R131" i="28"/>
  <c r="S131" i="28"/>
  <c r="H132" i="28"/>
  <c r="Q132" i="28"/>
  <c r="S132" i="28"/>
  <c r="H133" i="28"/>
  <c r="Q133" i="28"/>
  <c r="H134" i="28"/>
  <c r="Q134" i="28"/>
  <c r="S134" i="28"/>
  <c r="H135" i="28"/>
  <c r="O135" i="28" s="1"/>
  <c r="Q135" i="28"/>
  <c r="S135" i="28"/>
  <c r="H136" i="28"/>
  <c r="Q136" i="28"/>
  <c r="S136" i="28"/>
  <c r="E138" i="28"/>
  <c r="F138" i="28"/>
  <c r="T140" i="28" s="1"/>
  <c r="G138" i="28"/>
  <c r="O138" i="28" s="1"/>
  <c r="L138" i="28"/>
  <c r="M138" i="28"/>
  <c r="N138" i="28"/>
  <c r="Q138" i="28"/>
  <c r="S138" i="28"/>
  <c r="G139" i="28"/>
  <c r="O139" i="28"/>
  <c r="G140" i="28"/>
  <c r="O140" i="28"/>
  <c r="G140" i="27"/>
  <c r="O140" i="27" s="1"/>
  <c r="O139" i="27"/>
  <c r="G139" i="27"/>
  <c r="S138" i="27"/>
  <c r="Q138" i="27"/>
  <c r="N138" i="27"/>
  <c r="M138" i="27"/>
  <c r="L138" i="27"/>
  <c r="G138" i="27"/>
  <c r="O138" i="27" s="1"/>
  <c r="E138" i="27"/>
  <c r="F138" i="27" s="1"/>
  <c r="Q136" i="27"/>
  <c r="O136" i="27"/>
  <c r="H136" i="27"/>
  <c r="Q135" i="27"/>
  <c r="H135" i="27"/>
  <c r="O135" i="27" s="1"/>
  <c r="Q134" i="27"/>
  <c r="S134" i="27" s="1"/>
  <c r="O134" i="27"/>
  <c r="H134" i="27"/>
  <c r="Q133" i="27"/>
  <c r="H133" i="27"/>
  <c r="O133" i="27" s="1"/>
  <c r="Q132" i="27"/>
  <c r="S132" i="27" s="1"/>
  <c r="H132" i="27"/>
  <c r="O132" i="27" s="1"/>
  <c r="R131" i="27"/>
  <c r="S136" i="27" s="1"/>
  <c r="Q131" i="27"/>
  <c r="P131" i="27"/>
  <c r="S133" i="27" s="1"/>
  <c r="K131" i="27"/>
  <c r="J131" i="27"/>
  <c r="I131" i="27"/>
  <c r="H131" i="27"/>
  <c r="O131" i="27" s="1"/>
  <c r="E131" i="27"/>
  <c r="F131" i="27" s="1"/>
  <c r="D131" i="27"/>
  <c r="C131" i="27"/>
  <c r="G122" i="27"/>
  <c r="G121" i="27"/>
  <c r="O121" i="27" s="1"/>
  <c r="Q120" i="27"/>
  <c r="S120" i="27" s="1"/>
  <c r="N120" i="27"/>
  <c r="M120" i="27"/>
  <c r="L120" i="27"/>
  <c r="O120" i="27" s="1"/>
  <c r="T120" i="27" s="1"/>
  <c r="G120" i="27"/>
  <c r="F120" i="27"/>
  <c r="T121" i="27" s="1"/>
  <c r="E120" i="27"/>
  <c r="Q118" i="27"/>
  <c r="H118" i="27"/>
  <c r="O118" i="27" s="1"/>
  <c r="Q117" i="27"/>
  <c r="H117" i="27"/>
  <c r="Q116" i="27"/>
  <c r="H116" i="27"/>
  <c r="O116" i="27" s="1"/>
  <c r="Q115" i="27"/>
  <c r="H115" i="27"/>
  <c r="Q114" i="27"/>
  <c r="H114" i="27"/>
  <c r="O114" i="27" s="1"/>
  <c r="R113" i="27"/>
  <c r="Q113" i="27"/>
  <c r="P113" i="27"/>
  <c r="S117" i="27" s="1"/>
  <c r="K113" i="27"/>
  <c r="J113" i="27"/>
  <c r="O115" i="27" s="1"/>
  <c r="I113" i="27"/>
  <c r="H113" i="27"/>
  <c r="E113" i="27"/>
  <c r="D113" i="27"/>
  <c r="C113" i="27"/>
  <c r="F113" i="27" s="1"/>
  <c r="G104" i="27"/>
  <c r="O104" i="27" s="1"/>
  <c r="G103" i="27"/>
  <c r="O103" i="27" s="1"/>
  <c r="Q102" i="27"/>
  <c r="S102" i="27" s="1"/>
  <c r="N102" i="27"/>
  <c r="M102" i="27"/>
  <c r="L102" i="27"/>
  <c r="G102" i="27"/>
  <c r="O102" i="27" s="1"/>
  <c r="F102" i="27"/>
  <c r="E102" i="27"/>
  <c r="S100" i="27"/>
  <c r="Q100" i="27"/>
  <c r="H100" i="27"/>
  <c r="O100" i="27" s="1"/>
  <c r="Q99" i="27"/>
  <c r="S99" i="27" s="1"/>
  <c r="H99" i="27"/>
  <c r="O99" i="27" s="1"/>
  <c r="S98" i="27"/>
  <c r="Q98" i="27"/>
  <c r="O98" i="27"/>
  <c r="H98" i="27"/>
  <c r="Q97" i="27"/>
  <c r="H97" i="27"/>
  <c r="O97" i="27" s="1"/>
  <c r="Q96" i="27"/>
  <c r="S96" i="27" s="1"/>
  <c r="O96" i="27"/>
  <c r="H96" i="27"/>
  <c r="R95" i="27"/>
  <c r="Q95" i="27"/>
  <c r="P95" i="27"/>
  <c r="S95" i="27" s="1"/>
  <c r="K95" i="27"/>
  <c r="J95" i="27"/>
  <c r="I95" i="27"/>
  <c r="H95" i="27"/>
  <c r="O95" i="27" s="1"/>
  <c r="E95" i="27"/>
  <c r="D95" i="27"/>
  <c r="F95" i="27" s="1"/>
  <c r="C95" i="27"/>
  <c r="G86" i="27"/>
  <c r="O86" i="27" s="1"/>
  <c r="G85" i="27"/>
  <c r="O85" i="27" s="1"/>
  <c r="S84" i="27"/>
  <c r="Q84" i="27"/>
  <c r="N84" i="27"/>
  <c r="O84" i="27" s="1"/>
  <c r="M84" i="27"/>
  <c r="L84" i="27"/>
  <c r="G84" i="27"/>
  <c r="E84" i="27"/>
  <c r="F84" i="27" s="1"/>
  <c r="Q82" i="27"/>
  <c r="O82" i="27"/>
  <c r="H82" i="27"/>
  <c r="S81" i="27"/>
  <c r="Q81" i="27"/>
  <c r="H81" i="27"/>
  <c r="O81" i="27" s="1"/>
  <c r="Q80" i="27"/>
  <c r="H80" i="27"/>
  <c r="O80" i="27" s="1"/>
  <c r="Q79" i="27"/>
  <c r="O79" i="27"/>
  <c r="H79" i="27"/>
  <c r="Q78" i="27"/>
  <c r="H78" i="27"/>
  <c r="O78" i="27" s="1"/>
  <c r="R77" i="27"/>
  <c r="S79" i="27" s="1"/>
  <c r="Q77" i="27"/>
  <c r="S77" i="27" s="1"/>
  <c r="P77" i="27"/>
  <c r="S80" i="27" s="1"/>
  <c r="O77" i="27"/>
  <c r="K77" i="27"/>
  <c r="J77" i="27"/>
  <c r="I77" i="27"/>
  <c r="H77" i="27"/>
  <c r="E77" i="27"/>
  <c r="D77" i="27"/>
  <c r="C77" i="27"/>
  <c r="F77" i="27" s="1"/>
  <c r="G68" i="27"/>
  <c r="G67" i="27"/>
  <c r="Q66" i="27"/>
  <c r="S66" i="27" s="1"/>
  <c r="N66" i="27"/>
  <c r="M66" i="27"/>
  <c r="L66" i="27"/>
  <c r="O68" i="27" s="1"/>
  <c r="G66" i="27"/>
  <c r="O66" i="27" s="1"/>
  <c r="E66" i="27"/>
  <c r="F66" i="27" s="1"/>
  <c r="Q64" i="27"/>
  <c r="H64" i="27"/>
  <c r="O64" i="27" s="1"/>
  <c r="Q63" i="27"/>
  <c r="H63" i="27"/>
  <c r="S62" i="27"/>
  <c r="Q62" i="27"/>
  <c r="H62" i="27"/>
  <c r="O62" i="27" s="1"/>
  <c r="Q61" i="27"/>
  <c r="H61" i="27"/>
  <c r="O61" i="27" s="1"/>
  <c r="S60" i="27"/>
  <c r="Q60" i="27"/>
  <c r="O60" i="27"/>
  <c r="H60" i="27"/>
  <c r="R59" i="27"/>
  <c r="Q59" i="27"/>
  <c r="P59" i="27"/>
  <c r="S64" i="27" s="1"/>
  <c r="K59" i="27"/>
  <c r="J59" i="27"/>
  <c r="O63" i="27" s="1"/>
  <c r="I59" i="27"/>
  <c r="H59" i="27"/>
  <c r="O59" i="27" s="1"/>
  <c r="F59" i="27"/>
  <c r="T60" i="27" s="1"/>
  <c r="E59" i="27"/>
  <c r="D59" i="27"/>
  <c r="C59" i="27"/>
  <c r="G50" i="27"/>
  <c r="O50" i="27" s="1"/>
  <c r="G49" i="27"/>
  <c r="O49" i="27" s="1"/>
  <c r="Q48" i="27"/>
  <c r="S48" i="27" s="1"/>
  <c r="N48" i="27"/>
  <c r="M48" i="27"/>
  <c r="L48" i="27"/>
  <c r="G48" i="27"/>
  <c r="O48" i="27" s="1"/>
  <c r="E48" i="27"/>
  <c r="F48" i="27" s="1"/>
  <c r="S46" i="27"/>
  <c r="Q46" i="27"/>
  <c r="H46" i="27"/>
  <c r="O46" i="27" s="1"/>
  <c r="Q45" i="27"/>
  <c r="H45" i="27"/>
  <c r="O45" i="27" s="1"/>
  <c r="Q44" i="27"/>
  <c r="S44" i="27" s="1"/>
  <c r="O44" i="27"/>
  <c r="H44" i="27"/>
  <c r="S43" i="27"/>
  <c r="Q43" i="27"/>
  <c r="H43" i="27"/>
  <c r="O43" i="27" s="1"/>
  <c r="Q42" i="27"/>
  <c r="S42" i="27" s="1"/>
  <c r="H42" i="27"/>
  <c r="O42" i="27" s="1"/>
  <c r="R41" i="27"/>
  <c r="Q41" i="27"/>
  <c r="S41" i="27" s="1"/>
  <c r="P41" i="27"/>
  <c r="S45" i="27" s="1"/>
  <c r="K41" i="27"/>
  <c r="J41" i="27"/>
  <c r="I41" i="27"/>
  <c r="H41" i="27"/>
  <c r="O41" i="27" s="1"/>
  <c r="E41" i="27"/>
  <c r="D41" i="27"/>
  <c r="C41" i="27"/>
  <c r="F41" i="27" s="1"/>
  <c r="O32" i="27"/>
  <c r="G32" i="27"/>
  <c r="G31" i="27"/>
  <c r="O31" i="27" s="1"/>
  <c r="Q30" i="27"/>
  <c r="S30" i="27" s="1"/>
  <c r="N30" i="27"/>
  <c r="M30" i="27"/>
  <c r="L30" i="27"/>
  <c r="G30" i="27"/>
  <c r="O30" i="27" s="1"/>
  <c r="T30" i="27" s="1"/>
  <c r="F30" i="27"/>
  <c r="T31" i="27" s="1"/>
  <c r="E30" i="27"/>
  <c r="Q28" i="27"/>
  <c r="H28" i="27"/>
  <c r="O28" i="27" s="1"/>
  <c r="S27" i="27"/>
  <c r="Q27" i="27"/>
  <c r="H27" i="27"/>
  <c r="O27" i="27" s="1"/>
  <c r="Q26" i="27"/>
  <c r="H26" i="27"/>
  <c r="O26" i="27" s="1"/>
  <c r="Q25" i="27"/>
  <c r="H25" i="27"/>
  <c r="S24" i="27"/>
  <c r="Q24" i="27"/>
  <c r="H24" i="27"/>
  <c r="O24" i="27" s="1"/>
  <c r="R23" i="27"/>
  <c r="Q23" i="27"/>
  <c r="P23" i="27"/>
  <c r="S28" i="27" s="1"/>
  <c r="K23" i="27"/>
  <c r="J23" i="27"/>
  <c r="I23" i="27"/>
  <c r="O25" i="27" s="1"/>
  <c r="H23" i="27"/>
  <c r="E23" i="27"/>
  <c r="D23" i="27"/>
  <c r="C23" i="27"/>
  <c r="F23" i="27" s="1"/>
  <c r="G140" i="26"/>
  <c r="O140" i="26" s="1"/>
  <c r="G139" i="26"/>
  <c r="Q138" i="26"/>
  <c r="S138" i="26" s="1"/>
  <c r="N138" i="26"/>
  <c r="M138" i="26"/>
  <c r="O139" i="26" s="1"/>
  <c r="L138" i="26"/>
  <c r="G138" i="26"/>
  <c r="O138" i="26" s="1"/>
  <c r="E138" i="26"/>
  <c r="F138" i="26" s="1"/>
  <c r="Q136" i="26"/>
  <c r="O136" i="26"/>
  <c r="H136" i="26"/>
  <c r="Q135" i="26"/>
  <c r="H135" i="26"/>
  <c r="O135" i="26" s="1"/>
  <c r="Q134" i="26"/>
  <c r="H134" i="26"/>
  <c r="O134" i="26" s="1"/>
  <c r="Q133" i="26"/>
  <c r="H133" i="26"/>
  <c r="O133" i="26" s="1"/>
  <c r="Q132" i="26"/>
  <c r="H132" i="26"/>
  <c r="R131" i="26"/>
  <c r="Q131" i="26"/>
  <c r="P131" i="26"/>
  <c r="S132" i="26" s="1"/>
  <c r="K131" i="26"/>
  <c r="J131" i="26"/>
  <c r="I131" i="26"/>
  <c r="O132" i="26" s="1"/>
  <c r="H131" i="26"/>
  <c r="O131" i="26" s="1"/>
  <c r="E131" i="26"/>
  <c r="D131" i="26"/>
  <c r="C131" i="26"/>
  <c r="F131" i="26" s="1"/>
  <c r="G122" i="26"/>
  <c r="O122" i="26" s="1"/>
  <c r="G121" i="26"/>
  <c r="S120" i="26"/>
  <c r="Q120" i="26"/>
  <c r="N120" i="26"/>
  <c r="M120" i="26"/>
  <c r="L120" i="26"/>
  <c r="O121" i="26" s="1"/>
  <c r="G120" i="26"/>
  <c r="O120" i="26" s="1"/>
  <c r="F120" i="26"/>
  <c r="T120" i="26" s="1"/>
  <c r="E120" i="26"/>
  <c r="Q118" i="26"/>
  <c r="H118" i="26"/>
  <c r="Q117" i="26"/>
  <c r="S117" i="26" s="1"/>
  <c r="H117" i="26"/>
  <c r="O117" i="26" s="1"/>
  <c r="Q116" i="26"/>
  <c r="H116" i="26"/>
  <c r="O116" i="26" s="1"/>
  <c r="Q115" i="26"/>
  <c r="H115" i="26"/>
  <c r="O115" i="26" s="1"/>
  <c r="Q114" i="26"/>
  <c r="S114" i="26" s="1"/>
  <c r="H114" i="26"/>
  <c r="O114" i="26" s="1"/>
  <c r="S113" i="26"/>
  <c r="R113" i="26"/>
  <c r="S115" i="26" s="1"/>
  <c r="Q113" i="26"/>
  <c r="P113" i="26"/>
  <c r="S118" i="26" s="1"/>
  <c r="K113" i="26"/>
  <c r="J113" i="26"/>
  <c r="I113" i="26"/>
  <c r="O118" i="26" s="1"/>
  <c r="H113" i="26"/>
  <c r="O113" i="26" s="1"/>
  <c r="E113" i="26"/>
  <c r="D113" i="26"/>
  <c r="C113" i="26"/>
  <c r="F113" i="26" s="1"/>
  <c r="G104" i="26"/>
  <c r="O103" i="26"/>
  <c r="G103" i="26"/>
  <c r="S102" i="26"/>
  <c r="Q102" i="26"/>
  <c r="N102" i="26"/>
  <c r="M102" i="26"/>
  <c r="O102" i="26" s="1"/>
  <c r="L102" i="26"/>
  <c r="O104" i="26" s="1"/>
  <c r="G102" i="26"/>
  <c r="E102" i="26"/>
  <c r="F102" i="26" s="1"/>
  <c r="Q100" i="26"/>
  <c r="S100" i="26" s="1"/>
  <c r="O100" i="26"/>
  <c r="H100" i="26"/>
  <c r="Q99" i="26"/>
  <c r="H99" i="26"/>
  <c r="Q98" i="26"/>
  <c r="H98" i="26"/>
  <c r="O98" i="26" s="1"/>
  <c r="Q97" i="26"/>
  <c r="H97" i="26"/>
  <c r="O97" i="26" s="1"/>
  <c r="Q96" i="26"/>
  <c r="H96" i="26"/>
  <c r="O96" i="26" s="1"/>
  <c r="R95" i="26"/>
  <c r="S95" i="26" s="1"/>
  <c r="Q95" i="26"/>
  <c r="P95" i="26"/>
  <c r="S99" i="26" s="1"/>
  <c r="K95" i="26"/>
  <c r="J95" i="26"/>
  <c r="I95" i="26"/>
  <c r="O99" i="26" s="1"/>
  <c r="H95" i="26"/>
  <c r="O95" i="26" s="1"/>
  <c r="E95" i="26"/>
  <c r="D95" i="26"/>
  <c r="C95" i="26"/>
  <c r="F95" i="26" s="1"/>
  <c r="G86" i="26"/>
  <c r="O86" i="26" s="1"/>
  <c r="T86" i="26" s="1"/>
  <c r="G85" i="26"/>
  <c r="S84" i="26"/>
  <c r="Q84" i="26"/>
  <c r="N84" i="26"/>
  <c r="M84" i="26"/>
  <c r="L84" i="26"/>
  <c r="O85" i="26" s="1"/>
  <c r="G84" i="26"/>
  <c r="F84" i="26"/>
  <c r="T85" i="26" s="1"/>
  <c r="E84" i="26"/>
  <c r="Q82" i="26"/>
  <c r="H82" i="26"/>
  <c r="Q81" i="26"/>
  <c r="H81" i="26"/>
  <c r="Q80" i="26"/>
  <c r="H80" i="26"/>
  <c r="O80" i="26" s="1"/>
  <c r="Q79" i="26"/>
  <c r="H79" i="26"/>
  <c r="O79" i="26" s="1"/>
  <c r="Q78" i="26"/>
  <c r="H78" i="26"/>
  <c r="O78" i="26" s="1"/>
  <c r="R77" i="26"/>
  <c r="Q77" i="26"/>
  <c r="P77" i="26"/>
  <c r="S80" i="26" s="1"/>
  <c r="K77" i="26"/>
  <c r="J77" i="26"/>
  <c r="O82" i="26" s="1"/>
  <c r="I77" i="26"/>
  <c r="H77" i="26"/>
  <c r="E77" i="26"/>
  <c r="D77" i="26"/>
  <c r="C77" i="26"/>
  <c r="F77" i="26" s="1"/>
  <c r="G68" i="26"/>
  <c r="O68" i="26" s="1"/>
  <c r="G67" i="26"/>
  <c r="O67" i="26" s="1"/>
  <c r="S66" i="26"/>
  <c r="Q66" i="26"/>
  <c r="N66" i="26"/>
  <c r="M66" i="26"/>
  <c r="L66" i="26"/>
  <c r="O66" i="26" s="1"/>
  <c r="G66" i="26"/>
  <c r="F66" i="26"/>
  <c r="E66" i="26"/>
  <c r="S64" i="26"/>
  <c r="Q64" i="26"/>
  <c r="H64" i="26"/>
  <c r="Q63" i="26"/>
  <c r="H63" i="26"/>
  <c r="Q62" i="26"/>
  <c r="S62" i="26" s="1"/>
  <c r="O62" i="26"/>
  <c r="H62" i="26"/>
  <c r="Q61" i="26"/>
  <c r="H61" i="26"/>
  <c r="Q60" i="26"/>
  <c r="H60" i="26"/>
  <c r="O60" i="26" s="1"/>
  <c r="R59" i="26"/>
  <c r="Q59" i="26"/>
  <c r="P59" i="26"/>
  <c r="S61" i="26" s="1"/>
  <c r="K59" i="26"/>
  <c r="J59" i="26"/>
  <c r="O61" i="26" s="1"/>
  <c r="I59" i="26"/>
  <c r="H59" i="26"/>
  <c r="O59" i="26" s="1"/>
  <c r="E59" i="26"/>
  <c r="D59" i="26"/>
  <c r="F59" i="26" s="1"/>
  <c r="C59" i="26"/>
  <c r="G50" i="26"/>
  <c r="O50" i="26" s="1"/>
  <c r="G49" i="26"/>
  <c r="O49" i="26" s="1"/>
  <c r="S48" i="26"/>
  <c r="Q48" i="26"/>
  <c r="N48" i="26"/>
  <c r="O48" i="26" s="1"/>
  <c r="M48" i="26"/>
  <c r="L48" i="26"/>
  <c r="G48" i="26"/>
  <c r="E48" i="26"/>
  <c r="F48" i="26" s="1"/>
  <c r="Q46" i="26"/>
  <c r="O46" i="26"/>
  <c r="H46" i="26"/>
  <c r="S45" i="26"/>
  <c r="Q45" i="26"/>
  <c r="H45" i="26"/>
  <c r="Q44" i="26"/>
  <c r="O44" i="26"/>
  <c r="H44" i="26"/>
  <c r="Q43" i="26"/>
  <c r="O43" i="26"/>
  <c r="H43" i="26"/>
  <c r="Q42" i="26"/>
  <c r="H42" i="26"/>
  <c r="R41" i="26"/>
  <c r="Q41" i="26"/>
  <c r="P41" i="26"/>
  <c r="S42" i="26" s="1"/>
  <c r="O41" i="26"/>
  <c r="K41" i="26"/>
  <c r="J41" i="26"/>
  <c r="O42" i="26" s="1"/>
  <c r="I41" i="26"/>
  <c r="H41" i="26"/>
  <c r="E41" i="26"/>
  <c r="D41" i="26"/>
  <c r="F41" i="26" s="1"/>
  <c r="C41" i="26"/>
  <c r="G32" i="26"/>
  <c r="O32" i="26" s="1"/>
  <c r="G31" i="26"/>
  <c r="O31" i="26" s="1"/>
  <c r="Q30" i="26"/>
  <c r="S30" i="26" s="1"/>
  <c r="N30" i="26"/>
  <c r="M30" i="26"/>
  <c r="L30" i="26"/>
  <c r="G30" i="26"/>
  <c r="O30" i="26" s="1"/>
  <c r="E30" i="26"/>
  <c r="F30" i="26" s="1"/>
  <c r="Q28" i="26"/>
  <c r="H28" i="26"/>
  <c r="O28" i="26" s="1"/>
  <c r="S27" i="26"/>
  <c r="Q27" i="26"/>
  <c r="H27" i="26"/>
  <c r="S26" i="26"/>
  <c r="Q26" i="26"/>
  <c r="H26" i="26"/>
  <c r="S25" i="26"/>
  <c r="Q25" i="26"/>
  <c r="H25" i="26"/>
  <c r="Q24" i="26"/>
  <c r="S24" i="26" s="1"/>
  <c r="O24" i="26"/>
  <c r="H24" i="26"/>
  <c r="R23" i="26"/>
  <c r="S28" i="26" s="1"/>
  <c r="Q23" i="26"/>
  <c r="P23" i="26"/>
  <c r="S23" i="26" s="1"/>
  <c r="K23" i="26"/>
  <c r="J23" i="26"/>
  <c r="O25" i="26" s="1"/>
  <c r="I23" i="26"/>
  <c r="O26" i="26" s="1"/>
  <c r="H23" i="26"/>
  <c r="O23" i="26" s="1"/>
  <c r="F23" i="26"/>
  <c r="T25" i="26" s="1"/>
  <c r="E23" i="26"/>
  <c r="D23" i="26"/>
  <c r="C23" i="26"/>
  <c r="G140" i="25"/>
  <c r="O140" i="25" s="1"/>
  <c r="G139" i="25"/>
  <c r="O139" i="25" s="1"/>
  <c r="Q138" i="25"/>
  <c r="S138" i="25" s="1"/>
  <c r="N138" i="25"/>
  <c r="M138" i="25"/>
  <c r="O138" i="25" s="1"/>
  <c r="L138" i="25"/>
  <c r="G138" i="25"/>
  <c r="E138" i="25"/>
  <c r="F138" i="25" s="1"/>
  <c r="Q136" i="25"/>
  <c r="H136" i="25"/>
  <c r="O136" i="25" s="1"/>
  <c r="Q135" i="25"/>
  <c r="S135" i="25" s="1"/>
  <c r="H135" i="25"/>
  <c r="O135" i="25" s="1"/>
  <c r="Q134" i="25"/>
  <c r="H134" i="25"/>
  <c r="Q133" i="25"/>
  <c r="H133" i="25"/>
  <c r="O133" i="25" s="1"/>
  <c r="Q132" i="25"/>
  <c r="H132" i="25"/>
  <c r="O132" i="25" s="1"/>
  <c r="R131" i="25"/>
  <c r="Q131" i="25"/>
  <c r="P131" i="25"/>
  <c r="S132" i="25" s="1"/>
  <c r="K131" i="25"/>
  <c r="O134" i="25" s="1"/>
  <c r="J131" i="25"/>
  <c r="I131" i="25"/>
  <c r="H131" i="25"/>
  <c r="E131" i="25"/>
  <c r="D131" i="25"/>
  <c r="F131" i="25" s="1"/>
  <c r="C131" i="25"/>
  <c r="G122" i="25"/>
  <c r="O122" i="25" s="1"/>
  <c r="O121" i="25"/>
  <c r="G121" i="25"/>
  <c r="Q120" i="25"/>
  <c r="S120" i="25" s="1"/>
  <c r="N120" i="25"/>
  <c r="M120" i="25"/>
  <c r="L120" i="25"/>
  <c r="G120" i="25"/>
  <c r="O120" i="25" s="1"/>
  <c r="E120" i="25"/>
  <c r="F120" i="25" s="1"/>
  <c r="Q118" i="25"/>
  <c r="H118" i="25"/>
  <c r="O118" i="25" s="1"/>
  <c r="S117" i="25"/>
  <c r="Q117" i="25"/>
  <c r="H117" i="25"/>
  <c r="O117" i="25" s="1"/>
  <c r="Q116" i="25"/>
  <c r="S116" i="25" s="1"/>
  <c r="H116" i="25"/>
  <c r="O116" i="25" s="1"/>
  <c r="Q115" i="25"/>
  <c r="O115" i="25"/>
  <c r="H115" i="25"/>
  <c r="Q114" i="25"/>
  <c r="S114" i="25" s="1"/>
  <c r="H114" i="25"/>
  <c r="O114" i="25" s="1"/>
  <c r="R113" i="25"/>
  <c r="Q113" i="25"/>
  <c r="P113" i="25"/>
  <c r="S118" i="25" s="1"/>
  <c r="K113" i="25"/>
  <c r="J113" i="25"/>
  <c r="I113" i="25"/>
  <c r="H113" i="25"/>
  <c r="O113" i="25" s="1"/>
  <c r="E113" i="25"/>
  <c r="F113" i="25" s="1"/>
  <c r="D113" i="25"/>
  <c r="C113" i="25"/>
  <c r="G104" i="25"/>
  <c r="O104" i="25" s="1"/>
  <c r="G103" i="25"/>
  <c r="O103" i="25" s="1"/>
  <c r="Q102" i="25"/>
  <c r="S102" i="25" s="1"/>
  <c r="O102" i="25"/>
  <c r="N102" i="25"/>
  <c r="M102" i="25"/>
  <c r="L102" i="25"/>
  <c r="G102" i="25"/>
  <c r="E102" i="25"/>
  <c r="F102" i="25" s="1"/>
  <c r="Q100" i="25"/>
  <c r="H100" i="25"/>
  <c r="O100" i="25" s="1"/>
  <c r="Q99" i="25"/>
  <c r="H99" i="25"/>
  <c r="O99" i="25" s="1"/>
  <c r="T99" i="25" s="1"/>
  <c r="Q98" i="25"/>
  <c r="H98" i="25"/>
  <c r="O98" i="25" s="1"/>
  <c r="Q97" i="25"/>
  <c r="H97" i="25"/>
  <c r="O97" i="25" s="1"/>
  <c r="Q96" i="25"/>
  <c r="O96" i="25"/>
  <c r="H96" i="25"/>
  <c r="R95" i="25"/>
  <c r="Q95" i="25"/>
  <c r="P95" i="25"/>
  <c r="S99" i="25" s="1"/>
  <c r="K95" i="25"/>
  <c r="J95" i="25"/>
  <c r="I95" i="25"/>
  <c r="H95" i="25"/>
  <c r="O95" i="25" s="1"/>
  <c r="F95" i="25"/>
  <c r="E95" i="25"/>
  <c r="D95" i="25"/>
  <c r="C95" i="25"/>
  <c r="G86" i="25"/>
  <c r="O86" i="25" s="1"/>
  <c r="G85" i="25"/>
  <c r="O85" i="25" s="1"/>
  <c r="Q84" i="25"/>
  <c r="S84" i="25" s="1"/>
  <c r="N84" i="25"/>
  <c r="M84" i="25"/>
  <c r="L84" i="25"/>
  <c r="G84" i="25"/>
  <c r="O84" i="25" s="1"/>
  <c r="F84" i="25"/>
  <c r="T85" i="25" s="1"/>
  <c r="E84" i="25"/>
  <c r="Q82" i="25"/>
  <c r="S82" i="25" s="1"/>
  <c r="H82" i="25"/>
  <c r="O82" i="25" s="1"/>
  <c r="Q81" i="25"/>
  <c r="S81" i="25" s="1"/>
  <c r="H81" i="25"/>
  <c r="O81" i="25" s="1"/>
  <c r="Q80" i="25"/>
  <c r="H80" i="25"/>
  <c r="O80" i="25" s="1"/>
  <c r="S79" i="25"/>
  <c r="Q79" i="25"/>
  <c r="H79" i="25"/>
  <c r="O79" i="25" s="1"/>
  <c r="Q78" i="25"/>
  <c r="S78" i="25" s="1"/>
  <c r="H78" i="25"/>
  <c r="O78" i="25" s="1"/>
  <c r="R77" i="25"/>
  <c r="Q77" i="25"/>
  <c r="S77" i="25" s="1"/>
  <c r="P77" i="25"/>
  <c r="S80" i="25" s="1"/>
  <c r="K77" i="25"/>
  <c r="J77" i="25"/>
  <c r="I77" i="25"/>
  <c r="H77" i="25"/>
  <c r="O77" i="25" s="1"/>
  <c r="E77" i="25"/>
  <c r="D77" i="25"/>
  <c r="C77" i="25"/>
  <c r="F77" i="25" s="1"/>
  <c r="O68" i="25"/>
  <c r="G68" i="25"/>
  <c r="G67" i="25"/>
  <c r="O67" i="25" s="1"/>
  <c r="S66" i="25"/>
  <c r="Q66" i="25"/>
  <c r="N66" i="25"/>
  <c r="M66" i="25"/>
  <c r="L66" i="25"/>
  <c r="G66" i="25"/>
  <c r="O66" i="25" s="1"/>
  <c r="E66" i="25"/>
  <c r="F66" i="25" s="1"/>
  <c r="Q64" i="25"/>
  <c r="S64" i="25" s="1"/>
  <c r="O64" i="25"/>
  <c r="H64" i="25"/>
  <c r="Q63" i="25"/>
  <c r="S63" i="25" s="1"/>
  <c r="H63" i="25"/>
  <c r="O63" i="25" s="1"/>
  <c r="Q62" i="25"/>
  <c r="S62" i="25" s="1"/>
  <c r="H62" i="25"/>
  <c r="O62" i="25" s="1"/>
  <c r="Q61" i="25"/>
  <c r="H61" i="25"/>
  <c r="O61" i="25" s="1"/>
  <c r="Q60" i="25"/>
  <c r="H60" i="25"/>
  <c r="O60" i="25" s="1"/>
  <c r="R59" i="25"/>
  <c r="S61" i="25" s="1"/>
  <c r="Q59" i="25"/>
  <c r="P59" i="25"/>
  <c r="K59" i="25"/>
  <c r="J59" i="25"/>
  <c r="I59" i="25"/>
  <c r="O59" i="25" s="1"/>
  <c r="H59" i="25"/>
  <c r="E59" i="25"/>
  <c r="D59" i="25"/>
  <c r="C59" i="25"/>
  <c r="F59" i="25" s="1"/>
  <c r="G50" i="25"/>
  <c r="G49" i="25"/>
  <c r="O49" i="25" s="1"/>
  <c r="Q48" i="25"/>
  <c r="S48" i="25" s="1"/>
  <c r="N48" i="25"/>
  <c r="M48" i="25"/>
  <c r="L48" i="25"/>
  <c r="O50" i="25" s="1"/>
  <c r="G48" i="25"/>
  <c r="E48" i="25"/>
  <c r="F48" i="25" s="1"/>
  <c r="Q46" i="25"/>
  <c r="H46" i="25"/>
  <c r="O46" i="25" s="1"/>
  <c r="Q45" i="25"/>
  <c r="S45" i="25" s="1"/>
  <c r="H45" i="25"/>
  <c r="Q44" i="25"/>
  <c r="H44" i="25"/>
  <c r="O44" i="25" s="1"/>
  <c r="Q43" i="25"/>
  <c r="H43" i="25"/>
  <c r="O43" i="25" s="1"/>
  <c r="Q42" i="25"/>
  <c r="H42" i="25"/>
  <c r="O42" i="25" s="1"/>
  <c r="S41" i="25"/>
  <c r="R41" i="25"/>
  <c r="Q41" i="25"/>
  <c r="P41" i="25"/>
  <c r="S42" i="25" s="1"/>
  <c r="K41" i="25"/>
  <c r="J41" i="25"/>
  <c r="O41" i="25" s="1"/>
  <c r="I41" i="25"/>
  <c r="H41" i="25"/>
  <c r="E41" i="25"/>
  <c r="D41" i="25"/>
  <c r="C41" i="25"/>
  <c r="F41" i="25" s="1"/>
  <c r="G32" i="25"/>
  <c r="O32" i="25" s="1"/>
  <c r="G31" i="25"/>
  <c r="O31" i="25" s="1"/>
  <c r="Q30" i="25"/>
  <c r="S30" i="25" s="1"/>
  <c r="N30" i="25"/>
  <c r="M30" i="25"/>
  <c r="L30" i="25"/>
  <c r="G30" i="25"/>
  <c r="O30" i="25" s="1"/>
  <c r="E30" i="25"/>
  <c r="F30" i="25" s="1"/>
  <c r="S28" i="25"/>
  <c r="Q28" i="25"/>
  <c r="H28" i="25"/>
  <c r="O28" i="25" s="1"/>
  <c r="Q27" i="25"/>
  <c r="S27" i="25" s="1"/>
  <c r="H27" i="25"/>
  <c r="O27" i="25" s="1"/>
  <c r="Q26" i="25"/>
  <c r="S26" i="25" s="1"/>
  <c r="O26" i="25"/>
  <c r="H26" i="25"/>
  <c r="Q25" i="25"/>
  <c r="H25" i="25"/>
  <c r="O25" i="25" s="1"/>
  <c r="Q24" i="25"/>
  <c r="S24" i="25" s="1"/>
  <c r="H24" i="25"/>
  <c r="O24" i="25" s="1"/>
  <c r="R23" i="25"/>
  <c r="Q23" i="25"/>
  <c r="P23" i="25"/>
  <c r="S23" i="25" s="1"/>
  <c r="K23" i="25"/>
  <c r="J23" i="25"/>
  <c r="I23" i="25"/>
  <c r="H23" i="25"/>
  <c r="O23" i="25" s="1"/>
  <c r="E23" i="25"/>
  <c r="D23" i="25"/>
  <c r="F23" i="25" s="1"/>
  <c r="C23" i="25"/>
  <c r="G140" i="24"/>
  <c r="O140" i="24" s="1"/>
  <c r="G139" i="24"/>
  <c r="O139" i="24" s="1"/>
  <c r="Q138" i="24"/>
  <c r="S138" i="24" s="1"/>
  <c r="O138" i="24"/>
  <c r="N138" i="24"/>
  <c r="M138" i="24"/>
  <c r="L138" i="24"/>
  <c r="G138" i="24"/>
  <c r="E138" i="24"/>
  <c r="F138" i="24" s="1"/>
  <c r="Q136" i="24"/>
  <c r="H136" i="24"/>
  <c r="O136" i="24" s="1"/>
  <c r="Q135" i="24"/>
  <c r="H135" i="24"/>
  <c r="O135" i="24" s="1"/>
  <c r="Q134" i="24"/>
  <c r="O134" i="24"/>
  <c r="H134" i="24"/>
  <c r="Q133" i="24"/>
  <c r="H133" i="24"/>
  <c r="Q132" i="24"/>
  <c r="O132" i="24"/>
  <c r="H132" i="24"/>
  <c r="R131" i="24"/>
  <c r="Q131" i="24"/>
  <c r="P131" i="24"/>
  <c r="S132" i="24" s="1"/>
  <c r="K131" i="24"/>
  <c r="J131" i="24"/>
  <c r="I131" i="24"/>
  <c r="O133" i="24" s="1"/>
  <c r="H131" i="24"/>
  <c r="O131" i="24" s="1"/>
  <c r="E131" i="24"/>
  <c r="D131" i="24"/>
  <c r="F131" i="24" s="1"/>
  <c r="C131" i="24"/>
  <c r="G122" i="24"/>
  <c r="O122" i="24" s="1"/>
  <c r="G121" i="24"/>
  <c r="O121" i="24" s="1"/>
  <c r="Q120" i="24"/>
  <c r="S120" i="24" s="1"/>
  <c r="N120" i="24"/>
  <c r="M120" i="24"/>
  <c r="L120" i="24"/>
  <c r="G120" i="24"/>
  <c r="O120" i="24" s="1"/>
  <c r="F120" i="24"/>
  <c r="T120" i="24" s="1"/>
  <c r="E120" i="24"/>
  <c r="Q118" i="24"/>
  <c r="H118" i="24"/>
  <c r="O118" i="24" s="1"/>
  <c r="S117" i="24"/>
  <c r="Q117" i="24"/>
  <c r="H117" i="24"/>
  <c r="O117" i="24" s="1"/>
  <c r="Q116" i="24"/>
  <c r="H116" i="24"/>
  <c r="O116" i="24" s="1"/>
  <c r="S115" i="24"/>
  <c r="Q115" i="24"/>
  <c r="O115" i="24"/>
  <c r="H115" i="24"/>
  <c r="Q114" i="24"/>
  <c r="S114" i="24" s="1"/>
  <c r="H114" i="24"/>
  <c r="R113" i="24"/>
  <c r="Q113" i="24"/>
  <c r="P113" i="24"/>
  <c r="S118" i="24" s="1"/>
  <c r="O113" i="24"/>
  <c r="K113" i="24"/>
  <c r="J113" i="24"/>
  <c r="I113" i="24"/>
  <c r="O114" i="24" s="1"/>
  <c r="H113" i="24"/>
  <c r="E113" i="24"/>
  <c r="D113" i="24"/>
  <c r="C113" i="24"/>
  <c r="F113" i="24" s="1"/>
  <c r="O104" i="24"/>
  <c r="G104" i="24"/>
  <c r="G103" i="24"/>
  <c r="O103" i="24" s="1"/>
  <c r="S102" i="24"/>
  <c r="Q102" i="24"/>
  <c r="N102" i="24"/>
  <c r="M102" i="24"/>
  <c r="L102" i="24"/>
  <c r="G102" i="24"/>
  <c r="O102" i="24" s="1"/>
  <c r="E102" i="24"/>
  <c r="F102" i="24" s="1"/>
  <c r="Q100" i="24"/>
  <c r="S100" i="24" s="1"/>
  <c r="O100" i="24"/>
  <c r="H100" i="24"/>
  <c r="Q99" i="24"/>
  <c r="S99" i="24" s="1"/>
  <c r="H99" i="24"/>
  <c r="O99" i="24" s="1"/>
  <c r="S98" i="24"/>
  <c r="Q98" i="24"/>
  <c r="H98" i="24"/>
  <c r="O98" i="24" s="1"/>
  <c r="Q97" i="24"/>
  <c r="H97" i="24"/>
  <c r="O97" i="24" s="1"/>
  <c r="Q96" i="24"/>
  <c r="O96" i="24"/>
  <c r="H96" i="24"/>
  <c r="R95" i="24"/>
  <c r="S96" i="24" s="1"/>
  <c r="Q95" i="24"/>
  <c r="P95" i="24"/>
  <c r="K95" i="24"/>
  <c r="J95" i="24"/>
  <c r="I95" i="24"/>
  <c r="H95" i="24"/>
  <c r="O95" i="24" s="1"/>
  <c r="F95" i="24"/>
  <c r="E95" i="24"/>
  <c r="D95" i="24"/>
  <c r="C95" i="24"/>
  <c r="G86" i="24"/>
  <c r="G85" i="24"/>
  <c r="O85" i="24" s="1"/>
  <c r="Q84" i="24"/>
  <c r="S84" i="24" s="1"/>
  <c r="N84" i="24"/>
  <c r="M84" i="24"/>
  <c r="L84" i="24"/>
  <c r="O86" i="24" s="1"/>
  <c r="G84" i="24"/>
  <c r="O84" i="24" s="1"/>
  <c r="E84" i="24"/>
  <c r="F84" i="24" s="1"/>
  <c r="Q82" i="24"/>
  <c r="S82" i="24" s="1"/>
  <c r="H82" i="24"/>
  <c r="O82" i="24" s="1"/>
  <c r="Q81" i="24"/>
  <c r="S81" i="24" s="1"/>
  <c r="H81" i="24"/>
  <c r="Q80" i="24"/>
  <c r="H80" i="24"/>
  <c r="O80" i="24" s="1"/>
  <c r="S79" i="24"/>
  <c r="Q79" i="24"/>
  <c r="H79" i="24"/>
  <c r="O79" i="24" s="1"/>
  <c r="Q78" i="24"/>
  <c r="S78" i="24" s="1"/>
  <c r="H78" i="24"/>
  <c r="O78" i="24" s="1"/>
  <c r="R77" i="24"/>
  <c r="Q77" i="24"/>
  <c r="S77" i="24" s="1"/>
  <c r="P77" i="24"/>
  <c r="S80" i="24" s="1"/>
  <c r="K77" i="24"/>
  <c r="J77" i="24"/>
  <c r="O81" i="24" s="1"/>
  <c r="I77" i="24"/>
  <c r="H77" i="24"/>
  <c r="O77" i="24" s="1"/>
  <c r="E77" i="24"/>
  <c r="D77" i="24"/>
  <c r="C77" i="24"/>
  <c r="F77" i="24" s="1"/>
  <c r="O68" i="24"/>
  <c r="G68" i="24"/>
  <c r="G67" i="24"/>
  <c r="O67" i="24" s="1"/>
  <c r="S66" i="24"/>
  <c r="Q66" i="24"/>
  <c r="N66" i="24"/>
  <c r="M66" i="24"/>
  <c r="L66" i="24"/>
  <c r="G66" i="24"/>
  <c r="O66" i="24" s="1"/>
  <c r="E66" i="24"/>
  <c r="F66" i="24" s="1"/>
  <c r="S64" i="24"/>
  <c r="Q64" i="24"/>
  <c r="H64" i="24"/>
  <c r="Q63" i="24"/>
  <c r="S63" i="24" s="1"/>
  <c r="H63" i="24"/>
  <c r="O63" i="24" s="1"/>
  <c r="Q62" i="24"/>
  <c r="H62" i="24"/>
  <c r="Q61" i="24"/>
  <c r="H61" i="24"/>
  <c r="O61" i="24" s="1"/>
  <c r="S60" i="24"/>
  <c r="Q60" i="24"/>
  <c r="H60" i="24"/>
  <c r="O60" i="24" s="1"/>
  <c r="R59" i="24"/>
  <c r="S59" i="24" s="1"/>
  <c r="Q59" i="24"/>
  <c r="P59" i="24"/>
  <c r="S61" i="24" s="1"/>
  <c r="K59" i="24"/>
  <c r="J59" i="24"/>
  <c r="I59" i="24"/>
  <c r="O59" i="24" s="1"/>
  <c r="H59" i="24"/>
  <c r="E59" i="24"/>
  <c r="D59" i="24"/>
  <c r="C59" i="24"/>
  <c r="F59" i="24" s="1"/>
  <c r="G50" i="24"/>
  <c r="O50" i="24" s="1"/>
  <c r="G49" i="24"/>
  <c r="Q48" i="24"/>
  <c r="S48" i="24" s="1"/>
  <c r="N48" i="24"/>
  <c r="O49" i="24" s="1"/>
  <c r="M48" i="24"/>
  <c r="L48" i="24"/>
  <c r="O48" i="24" s="1"/>
  <c r="G48" i="24"/>
  <c r="E48" i="24"/>
  <c r="F48" i="24" s="1"/>
  <c r="Q46" i="24"/>
  <c r="H46" i="24"/>
  <c r="O46" i="24" s="1"/>
  <c r="S45" i="24"/>
  <c r="Q45" i="24"/>
  <c r="H45" i="24"/>
  <c r="Q44" i="24"/>
  <c r="H44" i="24"/>
  <c r="O44" i="24" s="1"/>
  <c r="Q43" i="24"/>
  <c r="O43" i="24"/>
  <c r="H43" i="24"/>
  <c r="Q42" i="24"/>
  <c r="H42" i="24"/>
  <c r="O42" i="24" s="1"/>
  <c r="S41" i="24"/>
  <c r="R41" i="24"/>
  <c r="Q41" i="24"/>
  <c r="P41" i="24"/>
  <c r="S42" i="24" s="1"/>
  <c r="O41" i="24"/>
  <c r="K41" i="24"/>
  <c r="J41" i="24"/>
  <c r="O45" i="24" s="1"/>
  <c r="I41" i="24"/>
  <c r="H41" i="24"/>
  <c r="E41" i="24"/>
  <c r="D41" i="24"/>
  <c r="C41" i="24"/>
  <c r="F41" i="24" s="1"/>
  <c r="G32" i="24"/>
  <c r="O32" i="24" s="1"/>
  <c r="G31" i="24"/>
  <c r="O31" i="24" s="1"/>
  <c r="Q30" i="24"/>
  <c r="S30" i="24" s="1"/>
  <c r="N30" i="24"/>
  <c r="M30" i="24"/>
  <c r="O30" i="24" s="1"/>
  <c r="L30" i="24"/>
  <c r="G30" i="24"/>
  <c r="E30" i="24"/>
  <c r="F30" i="24" s="1"/>
  <c r="Q28" i="24"/>
  <c r="H28" i="24"/>
  <c r="O28" i="24" s="1"/>
  <c r="Q27" i="24"/>
  <c r="H27" i="24"/>
  <c r="O27" i="24" s="1"/>
  <c r="S26" i="24"/>
  <c r="Q26" i="24"/>
  <c r="H26" i="24"/>
  <c r="Q25" i="24"/>
  <c r="H25" i="24"/>
  <c r="O25" i="24" s="1"/>
  <c r="Q24" i="24"/>
  <c r="O24" i="24"/>
  <c r="H24" i="24"/>
  <c r="R23" i="24"/>
  <c r="Q23" i="24"/>
  <c r="P23" i="24"/>
  <c r="S23" i="24" s="1"/>
  <c r="K23" i="24"/>
  <c r="O23" i="24" s="1"/>
  <c r="J23" i="24"/>
  <c r="I23" i="24"/>
  <c r="H23" i="24"/>
  <c r="F23" i="24"/>
  <c r="E23" i="24"/>
  <c r="D23" i="24"/>
  <c r="C23" i="24"/>
  <c r="T99" i="32" l="1"/>
  <c r="T96" i="32"/>
  <c r="T98" i="32"/>
  <c r="T100" i="32"/>
  <c r="T95" i="32"/>
  <c r="T97" i="32"/>
  <c r="T140" i="32"/>
  <c r="T61" i="32"/>
  <c r="T63" i="32"/>
  <c r="T64" i="32"/>
  <c r="T84" i="32"/>
  <c r="T122" i="32"/>
  <c r="T50" i="32"/>
  <c r="T139" i="32"/>
  <c r="T66" i="32"/>
  <c r="T136" i="32"/>
  <c r="T133" i="32"/>
  <c r="T135" i="32"/>
  <c r="T132" i="32"/>
  <c r="T45" i="32"/>
  <c r="T42" i="32"/>
  <c r="T46" i="32"/>
  <c r="T41" i="32"/>
  <c r="T43" i="32"/>
  <c r="T113" i="32"/>
  <c r="T115" i="32"/>
  <c r="T117" i="32"/>
  <c r="T116" i="32"/>
  <c r="T118" i="32"/>
  <c r="T120" i="32"/>
  <c r="T138" i="32"/>
  <c r="T28" i="32"/>
  <c r="T26" i="32"/>
  <c r="T23" i="32"/>
  <c r="T25" i="32"/>
  <c r="T27" i="32"/>
  <c r="T24" i="32"/>
  <c r="T68" i="32"/>
  <c r="T82" i="32"/>
  <c r="T80" i="32"/>
  <c r="T79" i="32"/>
  <c r="T78" i="32"/>
  <c r="O27" i="32"/>
  <c r="O81" i="32"/>
  <c r="T81" i="32" s="1"/>
  <c r="S62" i="32"/>
  <c r="T62" i="32" s="1"/>
  <c r="T67" i="32"/>
  <c r="S116" i="32"/>
  <c r="T121" i="32"/>
  <c r="S27" i="32"/>
  <c r="T48" i="32"/>
  <c r="O77" i="32"/>
  <c r="T77" i="32" s="1"/>
  <c r="T102" i="32"/>
  <c r="O131" i="32"/>
  <c r="T131" i="32" s="1"/>
  <c r="O44" i="32"/>
  <c r="T44" i="32" s="1"/>
  <c r="S60" i="32"/>
  <c r="T60" i="32" s="1"/>
  <c r="S114" i="32"/>
  <c r="T114" i="32" s="1"/>
  <c r="T49" i="32"/>
  <c r="T103" i="32"/>
  <c r="S28" i="32"/>
  <c r="S82" i="32"/>
  <c r="S136" i="32"/>
  <c r="S26" i="32"/>
  <c r="S80" i="32"/>
  <c r="S134" i="32"/>
  <c r="T134" i="32" s="1"/>
  <c r="S59" i="32"/>
  <c r="T59" i="32" s="1"/>
  <c r="S113" i="32"/>
  <c r="T104" i="31"/>
  <c r="T103" i="31"/>
  <c r="T102" i="31"/>
  <c r="T25" i="31"/>
  <c r="T45" i="31"/>
  <c r="T86" i="31"/>
  <c r="T85" i="31"/>
  <c r="T84" i="31"/>
  <c r="T24" i="31"/>
  <c r="T66" i="31"/>
  <c r="T67" i="31"/>
  <c r="T79" i="31"/>
  <c r="T99" i="31"/>
  <c r="T78" i="31"/>
  <c r="T140" i="31"/>
  <c r="T139" i="31"/>
  <c r="T138" i="31"/>
  <c r="T120" i="31"/>
  <c r="T121" i="31"/>
  <c r="T61" i="31"/>
  <c r="T63" i="31"/>
  <c r="T62" i="31"/>
  <c r="T50" i="31"/>
  <c r="T49" i="31"/>
  <c r="T48" i="31"/>
  <c r="T32" i="31"/>
  <c r="T31" i="31"/>
  <c r="T30" i="31"/>
  <c r="T118" i="31"/>
  <c r="T116" i="31"/>
  <c r="T43" i="31"/>
  <c r="O46" i="31"/>
  <c r="T46" i="31" s="1"/>
  <c r="O60" i="31"/>
  <c r="T60" i="31" s="1"/>
  <c r="S27" i="31"/>
  <c r="S41" i="31"/>
  <c r="S81" i="31"/>
  <c r="T81" i="31" s="1"/>
  <c r="S95" i="31"/>
  <c r="T95" i="31" s="1"/>
  <c r="S135" i="31"/>
  <c r="S62" i="31"/>
  <c r="S116" i="31"/>
  <c r="T27" i="31"/>
  <c r="T41" i="31"/>
  <c r="S46" i="31"/>
  <c r="S60" i="31"/>
  <c r="O68" i="31"/>
  <c r="T68" i="31" s="1"/>
  <c r="O98" i="31"/>
  <c r="S100" i="31"/>
  <c r="S114" i="31"/>
  <c r="O122" i="31"/>
  <c r="T122" i="31" s="1"/>
  <c r="T135" i="31"/>
  <c r="T97" i="31"/>
  <c r="O114" i="31"/>
  <c r="T114" i="31" s="1"/>
  <c r="T100" i="31"/>
  <c r="S23" i="31"/>
  <c r="T23" i="31" s="1"/>
  <c r="T44" i="31"/>
  <c r="O59" i="31"/>
  <c r="S63" i="31"/>
  <c r="S77" i="31"/>
  <c r="T98" i="31"/>
  <c r="O113" i="31"/>
  <c r="T113" i="31" s="1"/>
  <c r="S117" i="31"/>
  <c r="T117" i="31" s="1"/>
  <c r="S131" i="31"/>
  <c r="T131" i="31" s="1"/>
  <c r="S28" i="31"/>
  <c r="T28" i="31" s="1"/>
  <c r="T77" i="31"/>
  <c r="S82" i="31"/>
  <c r="T82" i="31" s="1"/>
  <c r="S136" i="31"/>
  <c r="T42" i="31"/>
  <c r="S61" i="31"/>
  <c r="T96" i="31"/>
  <c r="S115" i="31"/>
  <c r="T115" i="31" s="1"/>
  <c r="T136" i="31"/>
  <c r="S26" i="31"/>
  <c r="T26" i="31" s="1"/>
  <c r="O64" i="31"/>
  <c r="T64" i="31" s="1"/>
  <c r="S80" i="31"/>
  <c r="T80" i="31" s="1"/>
  <c r="O118" i="31"/>
  <c r="S134" i="31"/>
  <c r="S45" i="31"/>
  <c r="S59" i="31"/>
  <c r="T59" i="31" s="1"/>
  <c r="S99" i="31"/>
  <c r="S113" i="31"/>
  <c r="T134" i="31"/>
  <c r="T104" i="30"/>
  <c r="T103" i="30"/>
  <c r="T102" i="30"/>
  <c r="T140" i="30"/>
  <c r="T139" i="30"/>
  <c r="T30" i="30"/>
  <c r="T32" i="30"/>
  <c r="T31" i="30"/>
  <c r="T67" i="30"/>
  <c r="T68" i="30"/>
  <c r="T66" i="30"/>
  <c r="T113" i="30"/>
  <c r="T114" i="30"/>
  <c r="T117" i="30"/>
  <c r="T116" i="30"/>
  <c r="T118" i="30"/>
  <c r="T132" i="30"/>
  <c r="T136" i="30"/>
  <c r="T135" i="30"/>
  <c r="T25" i="30"/>
  <c r="T27" i="30"/>
  <c r="T24" i="30"/>
  <c r="T26" i="30"/>
  <c r="T28" i="30"/>
  <c r="T23" i="30"/>
  <c r="T63" i="30"/>
  <c r="T62" i="30"/>
  <c r="T64" i="30"/>
  <c r="T61" i="30"/>
  <c r="T60" i="30"/>
  <c r="T59" i="30"/>
  <c r="T120" i="30"/>
  <c r="T122" i="30"/>
  <c r="T121" i="30"/>
  <c r="T45" i="30"/>
  <c r="T46" i="30"/>
  <c r="T41" i="30"/>
  <c r="T43" i="30"/>
  <c r="T42" i="30"/>
  <c r="T82" i="30"/>
  <c r="T77" i="30"/>
  <c r="T79" i="30"/>
  <c r="T81" i="30"/>
  <c r="T78" i="30"/>
  <c r="T80" i="30"/>
  <c r="T99" i="30"/>
  <c r="T98" i="30"/>
  <c r="S97" i="30"/>
  <c r="T97" i="30" s="1"/>
  <c r="T86" i="30"/>
  <c r="O138" i="30"/>
  <c r="T138" i="30" s="1"/>
  <c r="S131" i="30"/>
  <c r="T131" i="30" s="1"/>
  <c r="S79" i="30"/>
  <c r="S98" i="30"/>
  <c r="S136" i="30"/>
  <c r="S46" i="30"/>
  <c r="S77" i="30"/>
  <c r="T84" i="30"/>
  <c r="S96" i="30"/>
  <c r="T96" i="30" s="1"/>
  <c r="S115" i="30"/>
  <c r="T115" i="30" s="1"/>
  <c r="S134" i="30"/>
  <c r="T134" i="30" s="1"/>
  <c r="S95" i="30"/>
  <c r="T95" i="30" s="1"/>
  <c r="S133" i="30"/>
  <c r="T133" i="30" s="1"/>
  <c r="S100" i="30"/>
  <c r="T100" i="30" s="1"/>
  <c r="S41" i="30"/>
  <c r="S44" i="30"/>
  <c r="T44" i="30" s="1"/>
  <c r="S63" i="30"/>
  <c r="S82" i="30"/>
  <c r="S43" i="30"/>
  <c r="O42" i="29"/>
  <c r="O61" i="29"/>
  <c r="F77" i="29"/>
  <c r="O45" i="29"/>
  <c r="O23" i="29"/>
  <c r="O46" i="29"/>
  <c r="F41" i="29"/>
  <c r="T44" i="29" s="1"/>
  <c r="O97" i="29"/>
  <c r="O116" i="29"/>
  <c r="T116" i="29" s="1"/>
  <c r="O62" i="29"/>
  <c r="O99" i="29"/>
  <c r="T99" i="29" s="1"/>
  <c r="O98" i="29"/>
  <c r="T98" i="29" s="1"/>
  <c r="O132" i="29"/>
  <c r="F131" i="29"/>
  <c r="T136" i="29" s="1"/>
  <c r="O28" i="29"/>
  <c r="O24" i="29"/>
  <c r="O59" i="29"/>
  <c r="T59" i="29" s="1"/>
  <c r="O78" i="29"/>
  <c r="T78" i="29" s="1"/>
  <c r="O95" i="29"/>
  <c r="T95" i="29" s="1"/>
  <c r="O26" i="29"/>
  <c r="T26" i="29" s="1"/>
  <c r="O77" i="29"/>
  <c r="O80" i="29"/>
  <c r="O135" i="29"/>
  <c r="O27" i="29"/>
  <c r="T60" i="29"/>
  <c r="T62" i="29"/>
  <c r="T64" i="29"/>
  <c r="T61" i="29"/>
  <c r="T113" i="29"/>
  <c r="T115" i="29"/>
  <c r="T118" i="29"/>
  <c r="T32" i="29"/>
  <c r="T31" i="29"/>
  <c r="T30" i="29"/>
  <c r="T140" i="29"/>
  <c r="T49" i="29"/>
  <c r="T25" i="29"/>
  <c r="T27" i="29"/>
  <c r="T24" i="29"/>
  <c r="T23" i="29"/>
  <c r="T82" i="29"/>
  <c r="T80" i="29"/>
  <c r="T120" i="29"/>
  <c r="T122" i="29"/>
  <c r="T121" i="29"/>
  <c r="S28" i="29"/>
  <c r="S97" i="29"/>
  <c r="S26" i="29"/>
  <c r="O41" i="29"/>
  <c r="O43" i="29"/>
  <c r="O81" i="29"/>
  <c r="T81" i="29" s="1"/>
  <c r="T86" i="29"/>
  <c r="O100" i="29"/>
  <c r="S95" i="29"/>
  <c r="T102" i="29"/>
  <c r="S114" i="29"/>
  <c r="T114" i="29" s="1"/>
  <c r="S133" i="29"/>
  <c r="S24" i="29"/>
  <c r="S62" i="29"/>
  <c r="O79" i="29"/>
  <c r="T79" i="29" s="1"/>
  <c r="S81" i="29"/>
  <c r="S100" i="29"/>
  <c r="S131" i="29"/>
  <c r="T138" i="29"/>
  <c r="T48" i="29"/>
  <c r="S60" i="29"/>
  <c r="O68" i="29"/>
  <c r="T68" i="29" s="1"/>
  <c r="S98" i="29"/>
  <c r="T103" i="29"/>
  <c r="S117" i="29"/>
  <c r="T117" i="29" s="1"/>
  <c r="S27" i="29"/>
  <c r="O63" i="29"/>
  <c r="T63" i="29" s="1"/>
  <c r="S96" i="29"/>
  <c r="T96" i="29" s="1"/>
  <c r="T139" i="29"/>
  <c r="T113" i="28"/>
  <c r="T118" i="28"/>
  <c r="T114" i="28"/>
  <c r="T115" i="28"/>
  <c r="T50" i="28"/>
  <c r="T42" i="28"/>
  <c r="T80" i="28"/>
  <c r="T78" i="28"/>
  <c r="T79" i="28"/>
  <c r="T77" i="28"/>
  <c r="T82" i="28"/>
  <c r="T121" i="28"/>
  <c r="T122" i="28"/>
  <c r="T120" i="28"/>
  <c r="T23" i="28"/>
  <c r="T99" i="28"/>
  <c r="T61" i="28"/>
  <c r="T30" i="28"/>
  <c r="T31" i="28"/>
  <c r="T32" i="28"/>
  <c r="T139" i="28"/>
  <c r="O104" i="28"/>
  <c r="T104" i="28" s="1"/>
  <c r="T136" i="28"/>
  <c r="T131" i="28"/>
  <c r="S60" i="28"/>
  <c r="T60" i="28" s="1"/>
  <c r="T48" i="28"/>
  <c r="T43" i="28"/>
  <c r="S100" i="28"/>
  <c r="S114" i="28"/>
  <c r="T102" i="28"/>
  <c r="S95" i="28"/>
  <c r="T45" i="28"/>
  <c r="T26" i="28"/>
  <c r="T49" i="28"/>
  <c r="T41" i="28"/>
  <c r="S27" i="28"/>
  <c r="T27" i="28" s="1"/>
  <c r="S117" i="28"/>
  <c r="T117" i="28" s="1"/>
  <c r="O96" i="28"/>
  <c r="T96" i="28" s="1"/>
  <c r="S79" i="28"/>
  <c r="T138" i="28"/>
  <c r="T100" i="28"/>
  <c r="O46" i="28"/>
  <c r="O136" i="28"/>
  <c r="T133" i="28"/>
  <c r="T95" i="28"/>
  <c r="S81" i="28"/>
  <c r="T81" i="28" s="1"/>
  <c r="S62" i="28"/>
  <c r="T62" i="28" s="1"/>
  <c r="O60" i="28"/>
  <c r="S24" i="28"/>
  <c r="T135" i="28"/>
  <c r="T97" i="28"/>
  <c r="T86" i="28"/>
  <c r="S64" i="28"/>
  <c r="T64" i="28" s="1"/>
  <c r="S26" i="28"/>
  <c r="O24" i="28"/>
  <c r="T28" i="28"/>
  <c r="S63" i="28"/>
  <c r="T63" i="28" s="1"/>
  <c r="O132" i="28"/>
  <c r="T132" i="28" s="1"/>
  <c r="T46" i="28"/>
  <c r="O134" i="28"/>
  <c r="T134" i="28" s="1"/>
  <c r="S116" i="28"/>
  <c r="T116" i="28" s="1"/>
  <c r="S59" i="28"/>
  <c r="T59" i="28" s="1"/>
  <c r="S28" i="28"/>
  <c r="T114" i="27"/>
  <c r="T118" i="27"/>
  <c r="T32" i="27"/>
  <c r="T48" i="27"/>
  <c r="T50" i="27"/>
  <c r="T49" i="27"/>
  <c r="T68" i="27"/>
  <c r="T66" i="27"/>
  <c r="T67" i="27"/>
  <c r="T41" i="27"/>
  <c r="T43" i="27"/>
  <c r="T45" i="27"/>
  <c r="T42" i="27"/>
  <c r="T46" i="27"/>
  <c r="T44" i="27"/>
  <c r="T139" i="27"/>
  <c r="T138" i="27"/>
  <c r="T140" i="27"/>
  <c r="T98" i="27"/>
  <c r="T100" i="27"/>
  <c r="T95" i="27"/>
  <c r="T99" i="27"/>
  <c r="T96" i="27"/>
  <c r="T103" i="27"/>
  <c r="T81" i="27"/>
  <c r="T80" i="27"/>
  <c r="T77" i="27"/>
  <c r="T79" i="27"/>
  <c r="T85" i="27"/>
  <c r="T84" i="27"/>
  <c r="T86" i="27"/>
  <c r="T24" i="27"/>
  <c r="T26" i="27"/>
  <c r="T25" i="27"/>
  <c r="T28" i="27"/>
  <c r="T27" i="27"/>
  <c r="T136" i="27"/>
  <c r="T133" i="27"/>
  <c r="T132" i="27"/>
  <c r="T134" i="27"/>
  <c r="S59" i="27"/>
  <c r="T59" i="27" s="1"/>
  <c r="S78" i="27"/>
  <c r="T78" i="27" s="1"/>
  <c r="S97" i="27"/>
  <c r="T97" i="27" s="1"/>
  <c r="S116" i="27"/>
  <c r="T116" i="27" s="1"/>
  <c r="S135" i="27"/>
  <c r="T135" i="27" s="1"/>
  <c r="O23" i="27"/>
  <c r="T23" i="27" s="1"/>
  <c r="S63" i="27"/>
  <c r="T63" i="27"/>
  <c r="S113" i="27"/>
  <c r="S61" i="27"/>
  <c r="T61" i="27"/>
  <c r="S26" i="27"/>
  <c r="S115" i="27"/>
  <c r="T115" i="27" s="1"/>
  <c r="S25" i="27"/>
  <c r="S82" i="27"/>
  <c r="T82" i="27" s="1"/>
  <c r="T104" i="27"/>
  <c r="S23" i="27"/>
  <c r="S118" i="27"/>
  <c r="T64" i="27"/>
  <c r="O67" i="27"/>
  <c r="T102" i="27"/>
  <c r="S114" i="27"/>
  <c r="O122" i="27"/>
  <c r="T122" i="27" s="1"/>
  <c r="O117" i="27"/>
  <c r="T117" i="27" s="1"/>
  <c r="T62" i="27"/>
  <c r="S131" i="27"/>
  <c r="T131" i="27" s="1"/>
  <c r="O113" i="27"/>
  <c r="T113" i="27" s="1"/>
  <c r="T79" i="26"/>
  <c r="T78" i="26"/>
  <c r="T80" i="26"/>
  <c r="T113" i="26"/>
  <c r="T115" i="26"/>
  <c r="T117" i="26"/>
  <c r="T114" i="26"/>
  <c r="T118" i="26"/>
  <c r="T116" i="26"/>
  <c r="T30" i="26"/>
  <c r="T31" i="26"/>
  <c r="T32" i="26"/>
  <c r="T68" i="26"/>
  <c r="T104" i="26"/>
  <c r="T103" i="26"/>
  <c r="T102" i="26"/>
  <c r="T62" i="26"/>
  <c r="T61" i="26"/>
  <c r="T140" i="26"/>
  <c r="T139" i="26"/>
  <c r="T138" i="26"/>
  <c r="T132" i="26"/>
  <c r="T134" i="26"/>
  <c r="T136" i="26"/>
  <c r="T96" i="26"/>
  <c r="T97" i="26"/>
  <c r="T100" i="26"/>
  <c r="T95" i="26"/>
  <c r="T99" i="26"/>
  <c r="T44" i="26"/>
  <c r="T41" i="26"/>
  <c r="T45" i="26"/>
  <c r="T42" i="26"/>
  <c r="T49" i="26"/>
  <c r="T48" i="26"/>
  <c r="T50" i="26"/>
  <c r="T23" i="26"/>
  <c r="O45" i="26"/>
  <c r="O64" i="26"/>
  <c r="T64" i="26" s="1"/>
  <c r="T28" i="26"/>
  <c r="S59" i="26"/>
  <c r="T59" i="26" s="1"/>
  <c r="T66" i="26"/>
  <c r="S78" i="26"/>
  <c r="S97" i="26"/>
  <c r="S116" i="26"/>
  <c r="T121" i="26"/>
  <c r="S135" i="26"/>
  <c r="T135" i="26" s="1"/>
  <c r="S133" i="26"/>
  <c r="T133" i="26" s="1"/>
  <c r="S43" i="26"/>
  <c r="T43" i="26" s="1"/>
  <c r="T67" i="26"/>
  <c r="O77" i="26"/>
  <c r="T77" i="26" s="1"/>
  <c r="S81" i="26"/>
  <c r="T81" i="26" s="1"/>
  <c r="T122" i="26"/>
  <c r="O27" i="26"/>
  <c r="S131" i="26"/>
  <c r="T131" i="26" s="1"/>
  <c r="O81" i="26"/>
  <c r="T26" i="26"/>
  <c r="O84" i="26"/>
  <c r="T84" i="26" s="1"/>
  <c r="S41" i="26"/>
  <c r="S60" i="26"/>
  <c r="T60" i="26" s="1"/>
  <c r="S79" i="26"/>
  <c r="S98" i="26"/>
  <c r="T98" i="26" s="1"/>
  <c r="S136" i="26"/>
  <c r="S46" i="26"/>
  <c r="T46" i="26" s="1"/>
  <c r="O63" i="26"/>
  <c r="T63" i="26" s="1"/>
  <c r="T27" i="26"/>
  <c r="S77" i="26"/>
  <c r="S96" i="26"/>
  <c r="S134" i="26"/>
  <c r="S44" i="26"/>
  <c r="S63" i="26"/>
  <c r="S82" i="26"/>
  <c r="T82" i="26" s="1"/>
  <c r="T24" i="26"/>
  <c r="T41" i="25"/>
  <c r="T42" i="25"/>
  <c r="T45" i="25"/>
  <c r="T28" i="25"/>
  <c r="T23" i="25"/>
  <c r="T27" i="25"/>
  <c r="T24" i="25"/>
  <c r="T26" i="25"/>
  <c r="T80" i="25"/>
  <c r="T82" i="25"/>
  <c r="T79" i="25"/>
  <c r="T77" i="25"/>
  <c r="T81" i="25"/>
  <c r="T78" i="25"/>
  <c r="T68" i="25"/>
  <c r="T66" i="25"/>
  <c r="T67" i="25"/>
  <c r="T113" i="25"/>
  <c r="T117" i="25"/>
  <c r="T114" i="25"/>
  <c r="T116" i="25"/>
  <c r="T118" i="25"/>
  <c r="T30" i="25"/>
  <c r="T32" i="25"/>
  <c r="T31" i="25"/>
  <c r="T104" i="25"/>
  <c r="T103" i="25"/>
  <c r="T102" i="25"/>
  <c r="T140" i="25"/>
  <c r="T139" i="25"/>
  <c r="T138" i="25"/>
  <c r="T49" i="25"/>
  <c r="T50" i="25"/>
  <c r="T60" i="25"/>
  <c r="T63" i="25"/>
  <c r="T61" i="25"/>
  <c r="T62" i="25"/>
  <c r="T64" i="25"/>
  <c r="T59" i="25"/>
  <c r="T132" i="25"/>
  <c r="T135" i="25"/>
  <c r="T120" i="25"/>
  <c r="T121" i="25"/>
  <c r="T122" i="25"/>
  <c r="O48" i="25"/>
  <c r="T48" i="25" s="1"/>
  <c r="S95" i="25"/>
  <c r="T95" i="25" s="1"/>
  <c r="S133" i="25"/>
  <c r="T133" i="25" s="1"/>
  <c r="S43" i="25"/>
  <c r="T43" i="25" s="1"/>
  <c r="S100" i="25"/>
  <c r="T100" i="25"/>
  <c r="S131" i="25"/>
  <c r="S59" i="25"/>
  <c r="S97" i="25"/>
  <c r="T97" i="25" s="1"/>
  <c r="T86" i="25"/>
  <c r="S98" i="25"/>
  <c r="T98" i="25"/>
  <c r="S134" i="25"/>
  <c r="T134" i="25" s="1"/>
  <c r="S25" i="25"/>
  <c r="T25" i="25" s="1"/>
  <c r="S44" i="25"/>
  <c r="T44" i="25" s="1"/>
  <c r="O45" i="25"/>
  <c r="S60" i="25"/>
  <c r="S136" i="25"/>
  <c r="T136" i="25" s="1"/>
  <c r="S96" i="25"/>
  <c r="T96" i="25" s="1"/>
  <c r="S113" i="25"/>
  <c r="O131" i="25"/>
  <c r="T131" i="25" s="1"/>
  <c r="S46" i="25"/>
  <c r="T46" i="25" s="1"/>
  <c r="T84" i="25"/>
  <c r="S115" i="25"/>
  <c r="T115" i="25" s="1"/>
  <c r="T104" i="24"/>
  <c r="T103" i="24"/>
  <c r="T102" i="24"/>
  <c r="T41" i="24"/>
  <c r="T43" i="24"/>
  <c r="T45" i="24"/>
  <c r="T42" i="24"/>
  <c r="T49" i="24"/>
  <c r="T48" i="24"/>
  <c r="T50" i="24"/>
  <c r="T96" i="24"/>
  <c r="T63" i="24"/>
  <c r="T60" i="24"/>
  <c r="T59" i="24"/>
  <c r="T61" i="24"/>
  <c r="T140" i="24"/>
  <c r="T139" i="24"/>
  <c r="T138" i="24"/>
  <c r="T30" i="24"/>
  <c r="T31" i="24"/>
  <c r="T32" i="24"/>
  <c r="T82" i="24"/>
  <c r="T77" i="24"/>
  <c r="T79" i="24"/>
  <c r="T81" i="24"/>
  <c r="T78" i="24"/>
  <c r="T80" i="24"/>
  <c r="T132" i="24"/>
  <c r="T134" i="24"/>
  <c r="T136" i="24"/>
  <c r="T133" i="24"/>
  <c r="T131" i="24"/>
  <c r="T68" i="24"/>
  <c r="T67" i="24"/>
  <c r="T66" i="24"/>
  <c r="T85" i="24"/>
  <c r="T84" i="24"/>
  <c r="T86" i="24"/>
  <c r="T115" i="24"/>
  <c r="T117" i="24"/>
  <c r="T114" i="24"/>
  <c r="T118" i="24"/>
  <c r="T99" i="24"/>
  <c r="T23" i="24"/>
  <c r="O26" i="24"/>
  <c r="T26" i="24" s="1"/>
  <c r="S28" i="24"/>
  <c r="O64" i="24"/>
  <c r="T64" i="24" s="1"/>
  <c r="T28" i="24"/>
  <c r="S97" i="24"/>
  <c r="T97" i="24" s="1"/>
  <c r="S116" i="24"/>
  <c r="T116" i="24" s="1"/>
  <c r="T121" i="24"/>
  <c r="S135" i="24"/>
  <c r="T135" i="24" s="1"/>
  <c r="O62" i="24"/>
  <c r="S95" i="24"/>
  <c r="S133" i="24"/>
  <c r="S24" i="24"/>
  <c r="S43" i="24"/>
  <c r="S62" i="24"/>
  <c r="T62" i="24" s="1"/>
  <c r="T95" i="24"/>
  <c r="T122" i="24"/>
  <c r="T24" i="24"/>
  <c r="T100" i="24"/>
  <c r="S131" i="24"/>
  <c r="S136" i="24"/>
  <c r="S27" i="24"/>
  <c r="T27" i="24" s="1"/>
  <c r="S46" i="24"/>
  <c r="T46" i="24" s="1"/>
  <c r="T98" i="24"/>
  <c r="S134" i="24"/>
  <c r="S44" i="24"/>
  <c r="T44" i="24" s="1"/>
  <c r="S25" i="24"/>
  <c r="T25" i="24" s="1"/>
  <c r="S113" i="24"/>
  <c r="T113" i="24" s="1"/>
  <c r="T28" i="29" l="1"/>
  <c r="T135" i="29"/>
  <c r="T134" i="29"/>
  <c r="T77" i="29"/>
  <c r="T133" i="29"/>
  <c r="T132" i="29"/>
  <c r="T131" i="29"/>
  <c r="T42" i="29"/>
  <c r="T100" i="29"/>
  <c r="T41" i="29"/>
  <c r="T43" i="29"/>
  <c r="T97" i="29"/>
  <c r="T45" i="29"/>
  <c r="T46" i="29"/>
  <c r="T24" i="28"/>
  <c r="G140" i="23"/>
  <c r="O140" i="23" s="1"/>
  <c r="O139" i="23"/>
  <c r="G139" i="23"/>
  <c r="Q138" i="23"/>
  <c r="S138" i="23" s="1"/>
  <c r="N138" i="23"/>
  <c r="M138" i="23"/>
  <c r="L138" i="23"/>
  <c r="G138" i="23"/>
  <c r="O138" i="23" s="1"/>
  <c r="E138" i="23"/>
  <c r="F138" i="23" s="1"/>
  <c r="S136" i="23"/>
  <c r="Q136" i="23"/>
  <c r="H136" i="23"/>
  <c r="Q135" i="23"/>
  <c r="O135" i="23"/>
  <c r="H135" i="23"/>
  <c r="Q134" i="23"/>
  <c r="S134" i="23" s="1"/>
  <c r="H134" i="23"/>
  <c r="Q133" i="23"/>
  <c r="H133" i="23"/>
  <c r="O133" i="23" s="1"/>
  <c r="Q132" i="23"/>
  <c r="S132" i="23" s="1"/>
  <c r="H132" i="23"/>
  <c r="O132" i="23" s="1"/>
  <c r="R131" i="23"/>
  <c r="Q131" i="23"/>
  <c r="P131" i="23"/>
  <c r="S131" i="23" s="1"/>
  <c r="K131" i="23"/>
  <c r="J131" i="23"/>
  <c r="O134" i="23" s="1"/>
  <c r="I131" i="23"/>
  <c r="O136" i="23" s="1"/>
  <c r="H131" i="23"/>
  <c r="O131" i="23" s="1"/>
  <c r="E131" i="23"/>
  <c r="F131" i="23" s="1"/>
  <c r="D131" i="23"/>
  <c r="C131" i="23"/>
  <c r="G122" i="23"/>
  <c r="O122" i="23" s="1"/>
  <c r="G121" i="23"/>
  <c r="O121" i="23" s="1"/>
  <c r="Q120" i="23"/>
  <c r="S120" i="23" s="1"/>
  <c r="O120" i="23"/>
  <c r="N120" i="23"/>
  <c r="M120" i="23"/>
  <c r="L120" i="23"/>
  <c r="G120" i="23"/>
  <c r="E120" i="23"/>
  <c r="F120" i="23" s="1"/>
  <c r="Q118" i="23"/>
  <c r="H118" i="23"/>
  <c r="O118" i="23" s="1"/>
  <c r="Q117" i="23"/>
  <c r="H117" i="23"/>
  <c r="O117" i="23" s="1"/>
  <c r="Q116" i="23"/>
  <c r="O116" i="23"/>
  <c r="H116" i="23"/>
  <c r="Q115" i="23"/>
  <c r="O115" i="23"/>
  <c r="H115" i="23"/>
  <c r="Q114" i="23"/>
  <c r="H114" i="23"/>
  <c r="O114" i="23" s="1"/>
  <c r="R113" i="23"/>
  <c r="Q113" i="23"/>
  <c r="P113" i="23"/>
  <c r="S113" i="23" s="1"/>
  <c r="O113" i="23"/>
  <c r="K113" i="23"/>
  <c r="J113" i="23"/>
  <c r="I113" i="23"/>
  <c r="H113" i="23"/>
  <c r="E113" i="23"/>
  <c r="D113" i="23"/>
  <c r="C113" i="23"/>
  <c r="F113" i="23" s="1"/>
  <c r="G104" i="23"/>
  <c r="O104" i="23" s="1"/>
  <c r="G103" i="23"/>
  <c r="Q102" i="23"/>
  <c r="S102" i="23" s="1"/>
  <c r="N102" i="23"/>
  <c r="M102" i="23"/>
  <c r="L102" i="23"/>
  <c r="O103" i="23" s="1"/>
  <c r="G102" i="23"/>
  <c r="O102" i="23" s="1"/>
  <c r="F102" i="23"/>
  <c r="E102" i="23"/>
  <c r="Q100" i="23"/>
  <c r="H100" i="23"/>
  <c r="O100" i="23" s="1"/>
  <c r="S99" i="23"/>
  <c r="Q99" i="23"/>
  <c r="H99" i="23"/>
  <c r="O99" i="23" s="1"/>
  <c r="S98" i="23"/>
  <c r="Q98" i="23"/>
  <c r="H98" i="23"/>
  <c r="O98" i="23" s="1"/>
  <c r="T98" i="23" s="1"/>
  <c r="Q97" i="23"/>
  <c r="H97" i="23"/>
  <c r="Q96" i="23"/>
  <c r="S96" i="23" s="1"/>
  <c r="H96" i="23"/>
  <c r="R95" i="23"/>
  <c r="Q95" i="23"/>
  <c r="P95" i="23"/>
  <c r="S100" i="23" s="1"/>
  <c r="K95" i="23"/>
  <c r="J95" i="23"/>
  <c r="I95" i="23"/>
  <c r="O96" i="23" s="1"/>
  <c r="H95" i="23"/>
  <c r="O95" i="23" s="1"/>
  <c r="F95" i="23"/>
  <c r="E95" i="23"/>
  <c r="D95" i="23"/>
  <c r="C95" i="23"/>
  <c r="G86" i="23"/>
  <c r="O86" i="23" s="1"/>
  <c r="G85" i="23"/>
  <c r="O85" i="23" s="1"/>
  <c r="S84" i="23"/>
  <c r="Q84" i="23"/>
  <c r="N84" i="23"/>
  <c r="M84" i="23"/>
  <c r="L84" i="23"/>
  <c r="G84" i="23"/>
  <c r="O84" i="23" s="1"/>
  <c r="E84" i="23"/>
  <c r="F84" i="23" s="1"/>
  <c r="Q82" i="23"/>
  <c r="S82" i="23" s="1"/>
  <c r="O82" i="23"/>
  <c r="H82" i="23"/>
  <c r="Q81" i="23"/>
  <c r="H81" i="23"/>
  <c r="O81" i="23" s="1"/>
  <c r="Q80" i="23"/>
  <c r="H80" i="23"/>
  <c r="O80" i="23" s="1"/>
  <c r="Q79" i="23"/>
  <c r="H79" i="23"/>
  <c r="O79" i="23" s="1"/>
  <c r="Q78" i="23"/>
  <c r="S78" i="23" s="1"/>
  <c r="O78" i="23"/>
  <c r="H78" i="23"/>
  <c r="R77" i="23"/>
  <c r="S79" i="23" s="1"/>
  <c r="Q77" i="23"/>
  <c r="P77" i="23"/>
  <c r="S81" i="23" s="1"/>
  <c r="K77" i="23"/>
  <c r="J77" i="23"/>
  <c r="I77" i="23"/>
  <c r="H77" i="23"/>
  <c r="O77" i="23" s="1"/>
  <c r="E77" i="23"/>
  <c r="D77" i="23"/>
  <c r="C77" i="23"/>
  <c r="F77" i="23" s="1"/>
  <c r="G68" i="23"/>
  <c r="G67" i="23"/>
  <c r="O67" i="23" s="1"/>
  <c r="Q66" i="23"/>
  <c r="S66" i="23" s="1"/>
  <c r="N66" i="23"/>
  <c r="M66" i="23"/>
  <c r="L66" i="23"/>
  <c r="O68" i="23" s="1"/>
  <c r="T68" i="23" s="1"/>
  <c r="G66" i="23"/>
  <c r="O66" i="23" s="1"/>
  <c r="T66" i="23" s="1"/>
  <c r="F66" i="23"/>
  <c r="T67" i="23" s="1"/>
  <c r="E66" i="23"/>
  <c r="Q64" i="23"/>
  <c r="H64" i="23"/>
  <c r="O64" i="23" s="1"/>
  <c r="Q63" i="23"/>
  <c r="S63" i="23" s="1"/>
  <c r="O63" i="23"/>
  <c r="H63" i="23"/>
  <c r="Q62" i="23"/>
  <c r="H62" i="23"/>
  <c r="O62" i="23" s="1"/>
  <c r="S61" i="23"/>
  <c r="Q61" i="23"/>
  <c r="H61" i="23"/>
  <c r="O61" i="23" s="1"/>
  <c r="S60" i="23"/>
  <c r="Q60" i="23"/>
  <c r="H60" i="23"/>
  <c r="O60" i="23" s="1"/>
  <c r="R59" i="23"/>
  <c r="Q59" i="23"/>
  <c r="P59" i="23"/>
  <c r="S62" i="23" s="1"/>
  <c r="K59" i="23"/>
  <c r="J59" i="23"/>
  <c r="O59" i="23" s="1"/>
  <c r="I59" i="23"/>
  <c r="H59" i="23"/>
  <c r="E59" i="23"/>
  <c r="D59" i="23"/>
  <c r="C59" i="23"/>
  <c r="F59" i="23" s="1"/>
  <c r="O50" i="23"/>
  <c r="G50" i="23"/>
  <c r="G49" i="23"/>
  <c r="O49" i="23" s="1"/>
  <c r="S48" i="23"/>
  <c r="Q48" i="23"/>
  <c r="N48" i="23"/>
  <c r="M48" i="23"/>
  <c r="L48" i="23"/>
  <c r="G48" i="23"/>
  <c r="O48" i="23" s="1"/>
  <c r="E48" i="23"/>
  <c r="F48" i="23" s="1"/>
  <c r="S46" i="23"/>
  <c r="Q46" i="23"/>
  <c r="H46" i="23"/>
  <c r="Q45" i="23"/>
  <c r="S45" i="23" s="1"/>
  <c r="H45" i="23"/>
  <c r="O45" i="23" s="1"/>
  <c r="Q44" i="23"/>
  <c r="S44" i="23" s="1"/>
  <c r="O44" i="23"/>
  <c r="H44" i="23"/>
  <c r="Q43" i="23"/>
  <c r="H43" i="23"/>
  <c r="O43" i="23" s="1"/>
  <c r="S42" i="23"/>
  <c r="Q42" i="23"/>
  <c r="H42" i="23"/>
  <c r="O42" i="23" s="1"/>
  <c r="S41" i="23"/>
  <c r="R41" i="23"/>
  <c r="S43" i="23" s="1"/>
  <c r="Q41" i="23"/>
  <c r="P41" i="23"/>
  <c r="K41" i="23"/>
  <c r="J41" i="23"/>
  <c r="I41" i="23"/>
  <c r="O46" i="23" s="1"/>
  <c r="H41" i="23"/>
  <c r="O41" i="23" s="1"/>
  <c r="E41" i="23"/>
  <c r="D41" i="23"/>
  <c r="F41" i="23" s="1"/>
  <c r="C41" i="23"/>
  <c r="G32" i="23"/>
  <c r="G31" i="23"/>
  <c r="O31" i="23" s="1"/>
  <c r="Q30" i="23"/>
  <c r="S30" i="23" s="1"/>
  <c r="N30" i="23"/>
  <c r="O30" i="23" s="1"/>
  <c r="M30" i="23"/>
  <c r="L30" i="23"/>
  <c r="O32" i="23" s="1"/>
  <c r="G30" i="23"/>
  <c r="E30" i="23"/>
  <c r="F30" i="23" s="1"/>
  <c r="Q28" i="23"/>
  <c r="H28" i="23"/>
  <c r="O28" i="23" s="1"/>
  <c r="S27" i="23"/>
  <c r="Q27" i="23"/>
  <c r="H27" i="23"/>
  <c r="Q26" i="23"/>
  <c r="H26" i="23"/>
  <c r="O26" i="23" s="1"/>
  <c r="Q25" i="23"/>
  <c r="O25" i="23"/>
  <c r="H25" i="23"/>
  <c r="Q24" i="23"/>
  <c r="H24" i="23"/>
  <c r="O24" i="23" s="1"/>
  <c r="R23" i="23"/>
  <c r="Q23" i="23"/>
  <c r="P23" i="23"/>
  <c r="S25" i="23" s="1"/>
  <c r="O23" i="23"/>
  <c r="K23" i="23"/>
  <c r="J23" i="23"/>
  <c r="O27" i="23" s="1"/>
  <c r="I23" i="23"/>
  <c r="H23" i="23"/>
  <c r="E23" i="23"/>
  <c r="D23" i="23"/>
  <c r="C23" i="23"/>
  <c r="F23" i="23" s="1"/>
  <c r="G140" i="22"/>
  <c r="O140" i="22" s="1"/>
  <c r="G139" i="22"/>
  <c r="O139" i="22" s="1"/>
  <c r="Q138" i="22"/>
  <c r="S138" i="22" s="1"/>
  <c r="N138" i="22"/>
  <c r="M138" i="22"/>
  <c r="O138" i="22" s="1"/>
  <c r="L138" i="22"/>
  <c r="G138" i="22"/>
  <c r="E138" i="22"/>
  <c r="F138" i="22" s="1"/>
  <c r="Q136" i="22"/>
  <c r="H136" i="22"/>
  <c r="O136" i="22" s="1"/>
  <c r="Q135" i="22"/>
  <c r="S135" i="22" s="1"/>
  <c r="H135" i="22"/>
  <c r="Q134" i="22"/>
  <c r="H134" i="22"/>
  <c r="Q133" i="22"/>
  <c r="O133" i="22"/>
  <c r="H133" i="22"/>
  <c r="Q132" i="22"/>
  <c r="H132" i="22"/>
  <c r="O132" i="22" s="1"/>
  <c r="R131" i="22"/>
  <c r="Q131" i="22"/>
  <c r="P131" i="22"/>
  <c r="S132" i="22" s="1"/>
  <c r="O131" i="22"/>
  <c r="K131" i="22"/>
  <c r="O134" i="22" s="1"/>
  <c r="J131" i="22"/>
  <c r="O135" i="22" s="1"/>
  <c r="I131" i="22"/>
  <c r="H131" i="22"/>
  <c r="E131" i="22"/>
  <c r="D131" i="22"/>
  <c r="F131" i="22" s="1"/>
  <c r="C131" i="22"/>
  <c r="G122" i="22"/>
  <c r="O122" i="22" s="1"/>
  <c r="O121" i="22"/>
  <c r="G121" i="22"/>
  <c r="S120" i="22"/>
  <c r="Q120" i="22"/>
  <c r="N120" i="22"/>
  <c r="O120" i="22" s="1"/>
  <c r="M120" i="22"/>
  <c r="L120" i="22"/>
  <c r="G120" i="22"/>
  <c r="E120" i="22"/>
  <c r="F120" i="22" s="1"/>
  <c r="Q118" i="22"/>
  <c r="O118" i="22"/>
  <c r="H118" i="22"/>
  <c r="Q117" i="22"/>
  <c r="H117" i="22"/>
  <c r="O117" i="22" s="1"/>
  <c r="S116" i="22"/>
  <c r="Q116" i="22"/>
  <c r="O116" i="22"/>
  <c r="H116" i="22"/>
  <c r="Q115" i="22"/>
  <c r="O115" i="22"/>
  <c r="H115" i="22"/>
  <c r="Q114" i="22"/>
  <c r="O114" i="22"/>
  <c r="H114" i="22"/>
  <c r="R113" i="22"/>
  <c r="S115" i="22" s="1"/>
  <c r="Q113" i="22"/>
  <c r="P113" i="22"/>
  <c r="S118" i="22" s="1"/>
  <c r="O113" i="22"/>
  <c r="K113" i="22"/>
  <c r="J113" i="22"/>
  <c r="I113" i="22"/>
  <c r="H113" i="22"/>
  <c r="F113" i="22"/>
  <c r="E113" i="22"/>
  <c r="D113" i="22"/>
  <c r="C113" i="22"/>
  <c r="G104" i="22"/>
  <c r="G103" i="22"/>
  <c r="Q102" i="22"/>
  <c r="S102" i="22" s="1"/>
  <c r="O102" i="22"/>
  <c r="N102" i="22"/>
  <c r="M102" i="22"/>
  <c r="L102" i="22"/>
  <c r="O104" i="22" s="1"/>
  <c r="G102" i="22"/>
  <c r="E102" i="22"/>
  <c r="F102" i="22" s="1"/>
  <c r="Q100" i="22"/>
  <c r="H100" i="22"/>
  <c r="O100" i="22" s="1"/>
  <c r="Q99" i="22"/>
  <c r="H99" i="22"/>
  <c r="Q98" i="22"/>
  <c r="H98" i="22"/>
  <c r="O98" i="22" s="1"/>
  <c r="S97" i="22"/>
  <c r="Q97" i="22"/>
  <c r="H97" i="22"/>
  <c r="Q96" i="22"/>
  <c r="H96" i="22"/>
  <c r="R95" i="22"/>
  <c r="Q95" i="22"/>
  <c r="P95" i="22"/>
  <c r="S99" i="22" s="1"/>
  <c r="K95" i="22"/>
  <c r="J95" i="22"/>
  <c r="I95" i="22"/>
  <c r="O97" i="22" s="1"/>
  <c r="H95" i="22"/>
  <c r="O95" i="22" s="1"/>
  <c r="F95" i="22"/>
  <c r="E95" i="22"/>
  <c r="D95" i="22"/>
  <c r="C95" i="22"/>
  <c r="O86" i="22"/>
  <c r="G86" i="22"/>
  <c r="G85" i="22"/>
  <c r="O85" i="22" s="1"/>
  <c r="Q84" i="22"/>
  <c r="S84" i="22" s="1"/>
  <c r="N84" i="22"/>
  <c r="M84" i="22"/>
  <c r="L84" i="22"/>
  <c r="G84" i="22"/>
  <c r="O84" i="22" s="1"/>
  <c r="F84" i="22"/>
  <c r="E84" i="22"/>
  <c r="Q82" i="22"/>
  <c r="S82" i="22" s="1"/>
  <c r="H82" i="22"/>
  <c r="O82" i="22" s="1"/>
  <c r="Q81" i="22"/>
  <c r="H81" i="22"/>
  <c r="O81" i="22" s="1"/>
  <c r="Q80" i="22"/>
  <c r="H80" i="22"/>
  <c r="O80" i="22" s="1"/>
  <c r="S79" i="22"/>
  <c r="Q79" i="22"/>
  <c r="H79" i="22"/>
  <c r="O79" i="22" s="1"/>
  <c r="S78" i="22"/>
  <c r="Q78" i="22"/>
  <c r="H78" i="22"/>
  <c r="S77" i="22"/>
  <c r="R77" i="22"/>
  <c r="S80" i="22" s="1"/>
  <c r="Q77" i="22"/>
  <c r="P77" i="22"/>
  <c r="S81" i="22" s="1"/>
  <c r="K77" i="22"/>
  <c r="J77" i="22"/>
  <c r="I77" i="22"/>
  <c r="O78" i="22" s="1"/>
  <c r="H77" i="22"/>
  <c r="O77" i="22" s="1"/>
  <c r="E77" i="22"/>
  <c r="D77" i="22"/>
  <c r="C77" i="22"/>
  <c r="F77" i="22" s="1"/>
  <c r="G68" i="22"/>
  <c r="G67" i="22"/>
  <c r="O67" i="22" s="1"/>
  <c r="Q66" i="22"/>
  <c r="S66" i="22" s="1"/>
  <c r="N66" i="22"/>
  <c r="M66" i="22"/>
  <c r="O68" i="22" s="1"/>
  <c r="T68" i="22" s="1"/>
  <c r="L66" i="22"/>
  <c r="G66" i="22"/>
  <c r="O66" i="22" s="1"/>
  <c r="T66" i="22" s="1"/>
  <c r="F66" i="22"/>
  <c r="E66" i="22"/>
  <c r="Q64" i="22"/>
  <c r="S64" i="22" s="1"/>
  <c r="H64" i="22"/>
  <c r="O64" i="22" s="1"/>
  <c r="Q63" i="22"/>
  <c r="S63" i="22" s="1"/>
  <c r="H63" i="22"/>
  <c r="O63" i="22" s="1"/>
  <c r="Q62" i="22"/>
  <c r="H62" i="22"/>
  <c r="O62" i="22" s="1"/>
  <c r="S61" i="22"/>
  <c r="Q61" i="22"/>
  <c r="H61" i="22"/>
  <c r="O61" i="22" s="1"/>
  <c r="Q60" i="22"/>
  <c r="H60" i="22"/>
  <c r="O60" i="22" s="1"/>
  <c r="R59" i="22"/>
  <c r="S60" i="22" s="1"/>
  <c r="Q59" i="22"/>
  <c r="S59" i="22" s="1"/>
  <c r="P59" i="22"/>
  <c r="S62" i="22" s="1"/>
  <c r="O59" i="22"/>
  <c r="K59" i="22"/>
  <c r="J59" i="22"/>
  <c r="I59" i="22"/>
  <c r="H59" i="22"/>
  <c r="E59" i="22"/>
  <c r="D59" i="22"/>
  <c r="C59" i="22"/>
  <c r="F59" i="22" s="1"/>
  <c r="O50" i="22"/>
  <c r="G50" i="22"/>
  <c r="G49" i="22"/>
  <c r="Q48" i="22"/>
  <c r="S48" i="22" s="1"/>
  <c r="N48" i="22"/>
  <c r="M48" i="22"/>
  <c r="O49" i="22" s="1"/>
  <c r="L48" i="22"/>
  <c r="G48" i="22"/>
  <c r="O48" i="22" s="1"/>
  <c r="E48" i="22"/>
  <c r="F48" i="22" s="1"/>
  <c r="Q46" i="22"/>
  <c r="S46" i="22" s="1"/>
  <c r="H46" i="22"/>
  <c r="O46" i="22" s="1"/>
  <c r="Q45" i="22"/>
  <c r="S45" i="22" s="1"/>
  <c r="H45" i="22"/>
  <c r="O45" i="22" s="1"/>
  <c r="S44" i="22"/>
  <c r="Q44" i="22"/>
  <c r="H44" i="22"/>
  <c r="O44" i="22" s="1"/>
  <c r="T44" i="22" s="1"/>
  <c r="S43" i="22"/>
  <c r="Q43" i="22"/>
  <c r="H43" i="22"/>
  <c r="O43" i="22" s="1"/>
  <c r="Q42" i="22"/>
  <c r="S42" i="22" s="1"/>
  <c r="H42" i="22"/>
  <c r="S41" i="22"/>
  <c r="R41" i="22"/>
  <c r="Q41" i="22"/>
  <c r="P41" i="22"/>
  <c r="K41" i="22"/>
  <c r="J41" i="22"/>
  <c r="I41" i="22"/>
  <c r="O42" i="22" s="1"/>
  <c r="H41" i="22"/>
  <c r="O41" i="22" s="1"/>
  <c r="F41" i="22"/>
  <c r="E41" i="22"/>
  <c r="D41" i="22"/>
  <c r="C41" i="22"/>
  <c r="G32" i="22"/>
  <c r="O31" i="22"/>
  <c r="G31" i="22"/>
  <c r="S30" i="22"/>
  <c r="Q30" i="22"/>
  <c r="N30" i="22"/>
  <c r="M30" i="22"/>
  <c r="O30" i="22" s="1"/>
  <c r="L30" i="22"/>
  <c r="G30" i="22"/>
  <c r="E30" i="22"/>
  <c r="F30" i="22" s="1"/>
  <c r="Q28" i="22"/>
  <c r="O28" i="22"/>
  <c r="H28" i="22"/>
  <c r="Q27" i="22"/>
  <c r="H27" i="22"/>
  <c r="O27" i="22" s="1"/>
  <c r="Q26" i="22"/>
  <c r="H26" i="22"/>
  <c r="O26" i="22" s="1"/>
  <c r="Q25" i="22"/>
  <c r="H25" i="22"/>
  <c r="O25" i="22" s="1"/>
  <c r="Q24" i="22"/>
  <c r="H24" i="22"/>
  <c r="O24" i="22" s="1"/>
  <c r="R23" i="22"/>
  <c r="S25" i="22" s="1"/>
  <c r="Q23" i="22"/>
  <c r="P23" i="22"/>
  <c r="S27" i="22" s="1"/>
  <c r="K23" i="22"/>
  <c r="J23" i="22"/>
  <c r="I23" i="22"/>
  <c r="H23" i="22"/>
  <c r="O23" i="22" s="1"/>
  <c r="E23" i="22"/>
  <c r="D23" i="22"/>
  <c r="C23" i="22"/>
  <c r="F23" i="22" s="1"/>
  <c r="G140" i="21"/>
  <c r="O140" i="21" s="1"/>
  <c r="G139" i="21"/>
  <c r="O139" i="21" s="1"/>
  <c r="S138" i="21"/>
  <c r="Q138" i="21"/>
  <c r="N138" i="21"/>
  <c r="M138" i="21"/>
  <c r="L138" i="21"/>
  <c r="G138" i="21"/>
  <c r="O138" i="21" s="1"/>
  <c r="E138" i="21"/>
  <c r="F138" i="21" s="1"/>
  <c r="Q136" i="21"/>
  <c r="S136" i="21" s="1"/>
  <c r="H136" i="21"/>
  <c r="Q135" i="21"/>
  <c r="H135" i="21"/>
  <c r="O135" i="21" s="1"/>
  <c r="S134" i="21"/>
  <c r="Q134" i="21"/>
  <c r="H134" i="21"/>
  <c r="O134" i="21" s="1"/>
  <c r="Q133" i="21"/>
  <c r="H133" i="21"/>
  <c r="O133" i="21" s="1"/>
  <c r="Q132" i="21"/>
  <c r="S132" i="21" s="1"/>
  <c r="O132" i="21"/>
  <c r="H132" i="21"/>
  <c r="S131" i="21"/>
  <c r="R131" i="21"/>
  <c r="Q131" i="21"/>
  <c r="P131" i="21"/>
  <c r="S133" i="21" s="1"/>
  <c r="K131" i="21"/>
  <c r="J131" i="21"/>
  <c r="I131" i="21"/>
  <c r="O136" i="21" s="1"/>
  <c r="H131" i="21"/>
  <c r="O131" i="21" s="1"/>
  <c r="E131" i="21"/>
  <c r="D131" i="21"/>
  <c r="C131" i="21"/>
  <c r="F131" i="21" s="1"/>
  <c r="G122" i="21"/>
  <c r="G121" i="21"/>
  <c r="O121" i="21" s="1"/>
  <c r="Q120" i="21"/>
  <c r="S120" i="21" s="1"/>
  <c r="N120" i="21"/>
  <c r="M120" i="21"/>
  <c r="O120" i="21" s="1"/>
  <c r="T120" i="21" s="1"/>
  <c r="L120" i="21"/>
  <c r="O122" i="21" s="1"/>
  <c r="T122" i="21" s="1"/>
  <c r="G120" i="21"/>
  <c r="F120" i="21"/>
  <c r="T121" i="21" s="1"/>
  <c r="E120" i="21"/>
  <c r="Q118" i="21"/>
  <c r="H118" i="21"/>
  <c r="O118" i="21" s="1"/>
  <c r="Q117" i="21"/>
  <c r="S117" i="21" s="1"/>
  <c r="H117" i="21"/>
  <c r="Q116" i="21"/>
  <c r="H116" i="21"/>
  <c r="O116" i="21" s="1"/>
  <c r="S115" i="21"/>
  <c r="Q115" i="21"/>
  <c r="H115" i="21"/>
  <c r="O115" i="21" s="1"/>
  <c r="Q114" i="21"/>
  <c r="H114" i="21"/>
  <c r="O114" i="21" s="1"/>
  <c r="R113" i="21"/>
  <c r="Q113" i="21"/>
  <c r="P113" i="21"/>
  <c r="S118" i="21" s="1"/>
  <c r="K113" i="21"/>
  <c r="O113" i="21" s="1"/>
  <c r="J113" i="21"/>
  <c r="I113" i="21"/>
  <c r="O117" i="21" s="1"/>
  <c r="H113" i="21"/>
  <c r="E113" i="21"/>
  <c r="D113" i="21"/>
  <c r="C113" i="21"/>
  <c r="F113" i="21" s="1"/>
  <c r="O104" i="21"/>
  <c r="G104" i="21"/>
  <c r="O103" i="21"/>
  <c r="G103" i="21"/>
  <c r="Q102" i="21"/>
  <c r="S102" i="21" s="1"/>
  <c r="N102" i="21"/>
  <c r="M102" i="21"/>
  <c r="L102" i="21"/>
  <c r="G102" i="21"/>
  <c r="O102" i="21" s="1"/>
  <c r="E102" i="21"/>
  <c r="F102" i="21" s="1"/>
  <c r="Q100" i="21"/>
  <c r="S100" i="21" s="1"/>
  <c r="H100" i="21"/>
  <c r="O100" i="21" s="1"/>
  <c r="Q99" i="21"/>
  <c r="S99" i="21" s="1"/>
  <c r="H99" i="21"/>
  <c r="O99" i="21" s="1"/>
  <c r="Q98" i="21"/>
  <c r="S98" i="21" s="1"/>
  <c r="H98" i="21"/>
  <c r="O98" i="21" s="1"/>
  <c r="S97" i="21"/>
  <c r="Q97" i="21"/>
  <c r="H97" i="21"/>
  <c r="O97" i="21" s="1"/>
  <c r="S96" i="21"/>
  <c r="Q96" i="21"/>
  <c r="H96" i="21"/>
  <c r="O96" i="21" s="1"/>
  <c r="S95" i="21"/>
  <c r="R95" i="21"/>
  <c r="Q95" i="21"/>
  <c r="P95" i="21"/>
  <c r="K95" i="21"/>
  <c r="J95" i="21"/>
  <c r="I95" i="21"/>
  <c r="H95" i="21"/>
  <c r="O95" i="21" s="1"/>
  <c r="E95" i="21"/>
  <c r="F95" i="21" s="1"/>
  <c r="D95" i="21"/>
  <c r="C95" i="21"/>
  <c r="G86" i="21"/>
  <c r="G85" i="21"/>
  <c r="O85" i="21" s="1"/>
  <c r="Q84" i="21"/>
  <c r="S84" i="21" s="1"/>
  <c r="O84" i="21"/>
  <c r="N84" i="21"/>
  <c r="M84" i="21"/>
  <c r="O86" i="21" s="1"/>
  <c r="L84" i="21"/>
  <c r="G84" i="21"/>
  <c r="E84" i="21"/>
  <c r="F84" i="21" s="1"/>
  <c r="Q82" i="21"/>
  <c r="H82" i="21"/>
  <c r="O82" i="21" s="1"/>
  <c r="Q81" i="21"/>
  <c r="H81" i="21"/>
  <c r="O81" i="21" s="1"/>
  <c r="Q80" i="21"/>
  <c r="H80" i="21"/>
  <c r="O80" i="21" s="1"/>
  <c r="Q79" i="21"/>
  <c r="O79" i="21"/>
  <c r="H79" i="21"/>
  <c r="Q78" i="21"/>
  <c r="H78" i="21"/>
  <c r="O78" i="21" s="1"/>
  <c r="R77" i="21"/>
  <c r="Q77" i="21"/>
  <c r="P77" i="21"/>
  <c r="S80" i="21" s="1"/>
  <c r="O77" i="21"/>
  <c r="K77" i="21"/>
  <c r="J77" i="21"/>
  <c r="I77" i="21"/>
  <c r="H77" i="21"/>
  <c r="E77" i="21"/>
  <c r="D77" i="21"/>
  <c r="C77" i="21"/>
  <c r="F77" i="21" s="1"/>
  <c r="G68" i="21"/>
  <c r="O68" i="21" s="1"/>
  <c r="G67" i="21"/>
  <c r="Q66" i="21"/>
  <c r="S66" i="21" s="1"/>
  <c r="N66" i="21"/>
  <c r="M66" i="21"/>
  <c r="L66" i="21"/>
  <c r="O67" i="21" s="1"/>
  <c r="G66" i="21"/>
  <c r="O66" i="21" s="1"/>
  <c r="F66" i="21"/>
  <c r="E66" i="21"/>
  <c r="Q64" i="21"/>
  <c r="H64" i="21"/>
  <c r="O64" i="21" s="1"/>
  <c r="Q63" i="21"/>
  <c r="S63" i="21" s="1"/>
  <c r="H63" i="21"/>
  <c r="O63" i="21" s="1"/>
  <c r="T63" i="21" s="1"/>
  <c r="Q62" i="21"/>
  <c r="H62" i="21"/>
  <c r="O62" i="21" s="1"/>
  <c r="Q61" i="21"/>
  <c r="H61" i="21"/>
  <c r="O61" i="21" s="1"/>
  <c r="Q60" i="21"/>
  <c r="S60" i="21" s="1"/>
  <c r="H60" i="21"/>
  <c r="R59" i="21"/>
  <c r="Q59" i="21"/>
  <c r="P59" i="21"/>
  <c r="S61" i="21" s="1"/>
  <c r="K59" i="21"/>
  <c r="J59" i="21"/>
  <c r="I59" i="21"/>
  <c r="O60" i="21" s="1"/>
  <c r="T60" i="21" s="1"/>
  <c r="H59" i="21"/>
  <c r="O59" i="21" s="1"/>
  <c r="F59" i="21"/>
  <c r="E59" i="21"/>
  <c r="D59" i="21"/>
  <c r="C59" i="21"/>
  <c r="G50" i="21"/>
  <c r="O50" i="21" s="1"/>
  <c r="O49" i="21"/>
  <c r="G49" i="21"/>
  <c r="S48" i="21"/>
  <c r="Q48" i="21"/>
  <c r="O48" i="21"/>
  <c r="N48" i="21"/>
  <c r="M48" i="21"/>
  <c r="L48" i="21"/>
  <c r="G48" i="21"/>
  <c r="E48" i="21"/>
  <c r="F48" i="21" s="1"/>
  <c r="Q46" i="21"/>
  <c r="S46" i="21" s="1"/>
  <c r="O46" i="21"/>
  <c r="H46" i="21"/>
  <c r="Q45" i="21"/>
  <c r="H45" i="21"/>
  <c r="O45" i="21" s="1"/>
  <c r="Q44" i="21"/>
  <c r="S44" i="21" s="1"/>
  <c r="H44" i="21"/>
  <c r="O44" i="21" s="1"/>
  <c r="Q43" i="21"/>
  <c r="H43" i="21"/>
  <c r="O43" i="21" s="1"/>
  <c r="Q42" i="21"/>
  <c r="H42" i="21"/>
  <c r="O42" i="21" s="1"/>
  <c r="R41" i="21"/>
  <c r="S43" i="21" s="1"/>
  <c r="Q41" i="21"/>
  <c r="P41" i="21"/>
  <c r="S42" i="21" s="1"/>
  <c r="K41" i="21"/>
  <c r="J41" i="21"/>
  <c r="I41" i="21"/>
  <c r="H41" i="21"/>
  <c r="O41" i="21" s="1"/>
  <c r="E41" i="21"/>
  <c r="D41" i="21"/>
  <c r="C41" i="21"/>
  <c r="F41" i="21" s="1"/>
  <c r="G32" i="21"/>
  <c r="G31" i="21"/>
  <c r="Q30" i="21"/>
  <c r="S30" i="21" s="1"/>
  <c r="N30" i="21"/>
  <c r="M30" i="21"/>
  <c r="L30" i="21"/>
  <c r="O32" i="21" s="1"/>
  <c r="T32" i="21" s="1"/>
  <c r="G30" i="21"/>
  <c r="F30" i="21"/>
  <c r="E30" i="21"/>
  <c r="Q28" i="21"/>
  <c r="H28" i="21"/>
  <c r="O28" i="21" s="1"/>
  <c r="Q27" i="21"/>
  <c r="H27" i="21"/>
  <c r="Q26" i="21"/>
  <c r="H26" i="21"/>
  <c r="O26" i="21" s="1"/>
  <c r="Q25" i="21"/>
  <c r="H25" i="21"/>
  <c r="O25" i="21" s="1"/>
  <c r="Q24" i="21"/>
  <c r="H24" i="21"/>
  <c r="O24" i="21" s="1"/>
  <c r="R23" i="21"/>
  <c r="Q23" i="21"/>
  <c r="P23" i="21"/>
  <c r="S23" i="21" s="1"/>
  <c r="K23" i="21"/>
  <c r="J23" i="21"/>
  <c r="O23" i="21" s="1"/>
  <c r="I23" i="21"/>
  <c r="H23" i="21"/>
  <c r="E23" i="21"/>
  <c r="D23" i="21"/>
  <c r="C23" i="21"/>
  <c r="F23" i="21" s="1"/>
  <c r="G140" i="20"/>
  <c r="O140" i="20" s="1"/>
  <c r="G139" i="20"/>
  <c r="O139" i="20" s="1"/>
  <c r="S138" i="20"/>
  <c r="Q138" i="20"/>
  <c r="N138" i="20"/>
  <c r="M138" i="20"/>
  <c r="L138" i="20"/>
  <c r="G138" i="20"/>
  <c r="O138" i="20" s="1"/>
  <c r="E138" i="20"/>
  <c r="F138" i="20" s="1"/>
  <c r="Q136" i="20"/>
  <c r="S136" i="20" s="1"/>
  <c r="O136" i="20"/>
  <c r="H136" i="20"/>
  <c r="S135" i="20"/>
  <c r="Q135" i="20"/>
  <c r="H135" i="20"/>
  <c r="O135" i="20" s="1"/>
  <c r="Q134" i="20"/>
  <c r="S134" i="20" s="1"/>
  <c r="H134" i="20"/>
  <c r="O134" i="20" s="1"/>
  <c r="Q133" i="20"/>
  <c r="H133" i="20"/>
  <c r="Q132" i="20"/>
  <c r="S132" i="20" s="1"/>
  <c r="H132" i="20"/>
  <c r="O132" i="20" s="1"/>
  <c r="R131" i="20"/>
  <c r="S131" i="20" s="1"/>
  <c r="Q131" i="20"/>
  <c r="P131" i="20"/>
  <c r="S133" i="20" s="1"/>
  <c r="K131" i="20"/>
  <c r="J131" i="20"/>
  <c r="I131" i="20"/>
  <c r="O133" i="20" s="1"/>
  <c r="H131" i="20"/>
  <c r="O131" i="20" s="1"/>
  <c r="E131" i="20"/>
  <c r="D131" i="20"/>
  <c r="C131" i="20"/>
  <c r="F131" i="20" s="1"/>
  <c r="G122" i="20"/>
  <c r="G121" i="20"/>
  <c r="O121" i="20" s="1"/>
  <c r="Q120" i="20"/>
  <c r="S120" i="20" s="1"/>
  <c r="N120" i="20"/>
  <c r="M120" i="20"/>
  <c r="L120" i="20"/>
  <c r="O122" i="20" s="1"/>
  <c r="G120" i="20"/>
  <c r="E120" i="20"/>
  <c r="F120" i="20" s="1"/>
  <c r="Q118" i="20"/>
  <c r="H118" i="20"/>
  <c r="O118" i="20" s="1"/>
  <c r="Q117" i="20"/>
  <c r="S117" i="20" s="1"/>
  <c r="H117" i="20"/>
  <c r="Q116" i="20"/>
  <c r="H116" i="20"/>
  <c r="O116" i="20" s="1"/>
  <c r="Q115" i="20"/>
  <c r="H115" i="20"/>
  <c r="O115" i="20" s="1"/>
  <c r="Q114" i="20"/>
  <c r="H114" i="20"/>
  <c r="R113" i="20"/>
  <c r="Q113" i="20"/>
  <c r="P113" i="20"/>
  <c r="S114" i="20" s="1"/>
  <c r="K113" i="20"/>
  <c r="J113" i="20"/>
  <c r="O113" i="20" s="1"/>
  <c r="I113" i="20"/>
  <c r="H113" i="20"/>
  <c r="E113" i="20"/>
  <c r="D113" i="20"/>
  <c r="C113" i="20"/>
  <c r="F113" i="20" s="1"/>
  <c r="G104" i="20"/>
  <c r="O104" i="20" s="1"/>
  <c r="G103" i="20"/>
  <c r="O103" i="20" s="1"/>
  <c r="Q102" i="20"/>
  <c r="S102" i="20" s="1"/>
  <c r="N102" i="20"/>
  <c r="M102" i="20"/>
  <c r="L102" i="20"/>
  <c r="G102" i="20"/>
  <c r="O102" i="20" s="1"/>
  <c r="E102" i="20"/>
  <c r="F102" i="20" s="1"/>
  <c r="S100" i="20"/>
  <c r="Q100" i="20"/>
  <c r="H100" i="20"/>
  <c r="O100" i="20" s="1"/>
  <c r="Q99" i="20"/>
  <c r="S99" i="20" s="1"/>
  <c r="H99" i="20"/>
  <c r="O99" i="20" s="1"/>
  <c r="Q98" i="20"/>
  <c r="S98" i="20" s="1"/>
  <c r="O98" i="20"/>
  <c r="H98" i="20"/>
  <c r="S97" i="20"/>
  <c r="Q97" i="20"/>
  <c r="H97" i="20"/>
  <c r="O97" i="20" s="1"/>
  <c r="Q96" i="20"/>
  <c r="S96" i="20" s="1"/>
  <c r="H96" i="20"/>
  <c r="O96" i="20" s="1"/>
  <c r="R95" i="20"/>
  <c r="Q95" i="20"/>
  <c r="S95" i="20" s="1"/>
  <c r="P95" i="20"/>
  <c r="K95" i="20"/>
  <c r="J95" i="20"/>
  <c r="I95" i="20"/>
  <c r="H95" i="20"/>
  <c r="O95" i="20" s="1"/>
  <c r="E95" i="20"/>
  <c r="D95" i="20"/>
  <c r="F95" i="20" s="1"/>
  <c r="C95" i="20"/>
  <c r="G86" i="20"/>
  <c r="G85" i="20"/>
  <c r="O85" i="20" s="1"/>
  <c r="Q84" i="20"/>
  <c r="S84" i="20" s="1"/>
  <c r="N84" i="20"/>
  <c r="O86" i="20" s="1"/>
  <c r="M84" i="20"/>
  <c r="L84" i="20"/>
  <c r="G84" i="20"/>
  <c r="E84" i="20"/>
  <c r="F84" i="20" s="1"/>
  <c r="Q82" i="20"/>
  <c r="H82" i="20"/>
  <c r="O82" i="20" s="1"/>
  <c r="S81" i="20"/>
  <c r="Q81" i="20"/>
  <c r="H81" i="20"/>
  <c r="O81" i="20" s="1"/>
  <c r="Q80" i="20"/>
  <c r="H80" i="20"/>
  <c r="O80" i="20" s="1"/>
  <c r="Q79" i="20"/>
  <c r="O79" i="20"/>
  <c r="H79" i="20"/>
  <c r="Q78" i="20"/>
  <c r="H78" i="20"/>
  <c r="O78" i="20" s="1"/>
  <c r="R77" i="20"/>
  <c r="Q77" i="20"/>
  <c r="P77" i="20"/>
  <c r="S78" i="20" s="1"/>
  <c r="O77" i="20"/>
  <c r="K77" i="20"/>
  <c r="J77" i="20"/>
  <c r="I77" i="20"/>
  <c r="H77" i="20"/>
  <c r="E77" i="20"/>
  <c r="D77" i="20"/>
  <c r="C77" i="20"/>
  <c r="F77" i="20" s="1"/>
  <c r="G68" i="20"/>
  <c r="O68" i="20" s="1"/>
  <c r="G67" i="20"/>
  <c r="Q66" i="20"/>
  <c r="S66" i="20" s="1"/>
  <c r="N66" i="20"/>
  <c r="M66" i="20"/>
  <c r="L66" i="20"/>
  <c r="O67" i="20" s="1"/>
  <c r="G66" i="20"/>
  <c r="O66" i="20" s="1"/>
  <c r="E66" i="20"/>
  <c r="F66" i="20" s="1"/>
  <c r="Q64" i="20"/>
  <c r="H64" i="20"/>
  <c r="O64" i="20" s="1"/>
  <c r="Q63" i="20"/>
  <c r="S63" i="20" s="1"/>
  <c r="H63" i="20"/>
  <c r="O63" i="20" s="1"/>
  <c r="S62" i="20"/>
  <c r="Q62" i="20"/>
  <c r="H62" i="20"/>
  <c r="O62" i="20" s="1"/>
  <c r="Q61" i="20"/>
  <c r="H61" i="20"/>
  <c r="O61" i="20" s="1"/>
  <c r="Q60" i="20"/>
  <c r="S60" i="20" s="1"/>
  <c r="O60" i="20"/>
  <c r="H60" i="20"/>
  <c r="R59" i="20"/>
  <c r="Q59" i="20"/>
  <c r="P59" i="20"/>
  <c r="S59" i="20" s="1"/>
  <c r="K59" i="20"/>
  <c r="J59" i="20"/>
  <c r="I59" i="20"/>
  <c r="H59" i="20"/>
  <c r="O59" i="20" s="1"/>
  <c r="F59" i="20"/>
  <c r="E59" i="20"/>
  <c r="D59" i="20"/>
  <c r="C59" i="20"/>
  <c r="G50" i="20"/>
  <c r="O50" i="20" s="1"/>
  <c r="G49" i="20"/>
  <c r="O49" i="20" s="1"/>
  <c r="Q48" i="20"/>
  <c r="S48" i="20" s="1"/>
  <c r="N48" i="20"/>
  <c r="M48" i="20"/>
  <c r="L48" i="20"/>
  <c r="G48" i="20"/>
  <c r="O48" i="20" s="1"/>
  <c r="E48" i="20"/>
  <c r="F48" i="20" s="1"/>
  <c r="Q46" i="20"/>
  <c r="S46" i="20" s="1"/>
  <c r="H46" i="20"/>
  <c r="O46" i="20" s="1"/>
  <c r="Q45" i="20"/>
  <c r="H45" i="20"/>
  <c r="O45" i="20" s="1"/>
  <c r="Q44" i="20"/>
  <c r="S44" i="20" s="1"/>
  <c r="H44" i="20"/>
  <c r="O44" i="20" s="1"/>
  <c r="S43" i="20"/>
  <c r="Q43" i="20"/>
  <c r="H43" i="20"/>
  <c r="O43" i="20" s="1"/>
  <c r="Q42" i="20"/>
  <c r="S42" i="20" s="1"/>
  <c r="H42" i="20"/>
  <c r="O42" i="20" s="1"/>
  <c r="R41" i="20"/>
  <c r="Q41" i="20"/>
  <c r="S41" i="20" s="1"/>
  <c r="P41" i="20"/>
  <c r="S45" i="20" s="1"/>
  <c r="K41" i="20"/>
  <c r="J41" i="20"/>
  <c r="I41" i="20"/>
  <c r="H41" i="20"/>
  <c r="O41" i="20" s="1"/>
  <c r="E41" i="20"/>
  <c r="D41" i="20"/>
  <c r="C41" i="20"/>
  <c r="F41" i="20" s="1"/>
  <c r="O32" i="20"/>
  <c r="G32" i="20"/>
  <c r="G31" i="20"/>
  <c r="Q30" i="20"/>
  <c r="S30" i="20" s="1"/>
  <c r="N30" i="20"/>
  <c r="M30" i="20"/>
  <c r="L30" i="20"/>
  <c r="O31" i="20" s="1"/>
  <c r="G30" i="20"/>
  <c r="O30" i="20" s="1"/>
  <c r="F30" i="20"/>
  <c r="E30" i="20"/>
  <c r="Q28" i="20"/>
  <c r="H28" i="20"/>
  <c r="O28" i="20" s="1"/>
  <c r="Q27" i="20"/>
  <c r="S27" i="20" s="1"/>
  <c r="H27" i="20"/>
  <c r="O27" i="20" s="1"/>
  <c r="Q26" i="20"/>
  <c r="H26" i="20"/>
  <c r="O26" i="20" s="1"/>
  <c r="Q25" i="20"/>
  <c r="H25" i="20"/>
  <c r="O25" i="20" s="1"/>
  <c r="S24" i="20"/>
  <c r="Q24" i="20"/>
  <c r="H24" i="20"/>
  <c r="O24" i="20" s="1"/>
  <c r="R23" i="20"/>
  <c r="Q23" i="20"/>
  <c r="P23" i="20"/>
  <c r="S25" i="20" s="1"/>
  <c r="K23" i="20"/>
  <c r="J23" i="20"/>
  <c r="I23" i="20"/>
  <c r="O23" i="20" s="1"/>
  <c r="H23" i="20"/>
  <c r="E23" i="20"/>
  <c r="D23" i="20"/>
  <c r="C23" i="20"/>
  <c r="F23" i="20" s="1"/>
  <c r="O140" i="19"/>
  <c r="G140" i="19"/>
  <c r="G139" i="19"/>
  <c r="O139" i="19" s="1"/>
  <c r="S138" i="19"/>
  <c r="Q138" i="19"/>
  <c r="N138" i="19"/>
  <c r="M138" i="19"/>
  <c r="L138" i="19"/>
  <c r="G138" i="19"/>
  <c r="O138" i="19" s="1"/>
  <c r="E138" i="19"/>
  <c r="F138" i="19" s="1"/>
  <c r="Q136" i="19"/>
  <c r="H136" i="19"/>
  <c r="Q135" i="19"/>
  <c r="H135" i="19"/>
  <c r="O135" i="19" s="1"/>
  <c r="Q134" i="19"/>
  <c r="H134" i="19"/>
  <c r="O134" i="19" s="1"/>
  <c r="Q133" i="19"/>
  <c r="H133" i="19"/>
  <c r="S132" i="19"/>
  <c r="Q132" i="19"/>
  <c r="H132" i="19"/>
  <c r="S131" i="19"/>
  <c r="R131" i="19"/>
  <c r="S134" i="19" s="1"/>
  <c r="Q131" i="19"/>
  <c r="P131" i="19"/>
  <c r="S136" i="19" s="1"/>
  <c r="K131" i="19"/>
  <c r="J131" i="19"/>
  <c r="I131" i="19"/>
  <c r="O132" i="19" s="1"/>
  <c r="H131" i="19"/>
  <c r="O131" i="19" s="1"/>
  <c r="E131" i="19"/>
  <c r="D131" i="19"/>
  <c r="C131" i="19"/>
  <c r="F131" i="19" s="1"/>
  <c r="G122" i="19"/>
  <c r="O122" i="19" s="1"/>
  <c r="G121" i="19"/>
  <c r="O121" i="19" s="1"/>
  <c r="Q120" i="19"/>
  <c r="S120" i="19" s="1"/>
  <c r="N120" i="19"/>
  <c r="M120" i="19"/>
  <c r="L120" i="19"/>
  <c r="G120" i="19"/>
  <c r="O120" i="19" s="1"/>
  <c r="E120" i="19"/>
  <c r="F120" i="19" s="1"/>
  <c r="Q118" i="19"/>
  <c r="S118" i="19" s="1"/>
  <c r="H118" i="19"/>
  <c r="O118" i="19" s="1"/>
  <c r="Q117" i="19"/>
  <c r="S117" i="19" s="1"/>
  <c r="H117" i="19"/>
  <c r="S116" i="19"/>
  <c r="Q116" i="19"/>
  <c r="H116" i="19"/>
  <c r="O116" i="19" s="1"/>
  <c r="S115" i="19"/>
  <c r="Q115" i="19"/>
  <c r="H115" i="19"/>
  <c r="O115" i="19" s="1"/>
  <c r="Q114" i="19"/>
  <c r="S114" i="19" s="1"/>
  <c r="H114" i="19"/>
  <c r="S113" i="19"/>
  <c r="R113" i="19"/>
  <c r="Q113" i="19"/>
  <c r="P113" i="19"/>
  <c r="K113" i="19"/>
  <c r="J113" i="19"/>
  <c r="O117" i="19" s="1"/>
  <c r="I113" i="19"/>
  <c r="H113" i="19"/>
  <c r="O113" i="19" s="1"/>
  <c r="E113" i="19"/>
  <c r="D113" i="19"/>
  <c r="C113" i="19"/>
  <c r="F113" i="19" s="1"/>
  <c r="G104" i="19"/>
  <c r="G103" i="19"/>
  <c r="Q102" i="19"/>
  <c r="S102" i="19" s="1"/>
  <c r="N102" i="19"/>
  <c r="M102" i="19"/>
  <c r="O104" i="19" s="1"/>
  <c r="L102" i="19"/>
  <c r="G102" i="19"/>
  <c r="O102" i="19" s="1"/>
  <c r="E102" i="19"/>
  <c r="F102" i="19" s="1"/>
  <c r="S100" i="19"/>
  <c r="Q100" i="19"/>
  <c r="H100" i="19"/>
  <c r="O100" i="19" s="1"/>
  <c r="Q99" i="19"/>
  <c r="S99" i="19" s="1"/>
  <c r="H99" i="19"/>
  <c r="O99" i="19" s="1"/>
  <c r="Q98" i="19"/>
  <c r="H98" i="19"/>
  <c r="S97" i="19"/>
  <c r="Q97" i="19"/>
  <c r="H97" i="19"/>
  <c r="O97" i="19" s="1"/>
  <c r="S96" i="19"/>
  <c r="Q96" i="19"/>
  <c r="H96" i="19"/>
  <c r="O96" i="19" s="1"/>
  <c r="R95" i="19"/>
  <c r="Q95" i="19"/>
  <c r="P95" i="19"/>
  <c r="S98" i="19" s="1"/>
  <c r="K95" i="19"/>
  <c r="O95" i="19" s="1"/>
  <c r="J95" i="19"/>
  <c r="I95" i="19"/>
  <c r="H95" i="19"/>
  <c r="E95" i="19"/>
  <c r="D95" i="19"/>
  <c r="C95" i="19"/>
  <c r="F95" i="19" s="1"/>
  <c r="G86" i="19"/>
  <c r="O85" i="19"/>
  <c r="G85" i="19"/>
  <c r="Q84" i="19"/>
  <c r="S84" i="19" s="1"/>
  <c r="N84" i="19"/>
  <c r="O84" i="19" s="1"/>
  <c r="M84" i="19"/>
  <c r="L84" i="19"/>
  <c r="G84" i="19"/>
  <c r="E84" i="19"/>
  <c r="F84" i="19" s="1"/>
  <c r="Q82" i="19"/>
  <c r="H82" i="19"/>
  <c r="O82" i="19" s="1"/>
  <c r="S81" i="19"/>
  <c r="Q81" i="19"/>
  <c r="H81" i="19"/>
  <c r="O81" i="19" s="1"/>
  <c r="Q80" i="19"/>
  <c r="S80" i="19" s="1"/>
  <c r="H80" i="19"/>
  <c r="O80" i="19" s="1"/>
  <c r="Q79" i="19"/>
  <c r="O79" i="19"/>
  <c r="H79" i="19"/>
  <c r="Q78" i="19"/>
  <c r="H78" i="19"/>
  <c r="O78" i="19" s="1"/>
  <c r="R77" i="19"/>
  <c r="Q77" i="19"/>
  <c r="P77" i="19"/>
  <c r="S82" i="19" s="1"/>
  <c r="O77" i="19"/>
  <c r="K77" i="19"/>
  <c r="J77" i="19"/>
  <c r="I77" i="19"/>
  <c r="H77" i="19"/>
  <c r="E77" i="19"/>
  <c r="F77" i="19" s="1"/>
  <c r="D77" i="19"/>
  <c r="C77" i="19"/>
  <c r="G68" i="19"/>
  <c r="O68" i="19" s="1"/>
  <c r="G67" i="19"/>
  <c r="O67" i="19" s="1"/>
  <c r="Q66" i="19"/>
  <c r="S66" i="19" s="1"/>
  <c r="O66" i="19"/>
  <c r="N66" i="19"/>
  <c r="M66" i="19"/>
  <c r="L66" i="19"/>
  <c r="G66" i="19"/>
  <c r="E66" i="19"/>
  <c r="F66" i="19" s="1"/>
  <c r="Q64" i="19"/>
  <c r="H64" i="19"/>
  <c r="O64" i="19" s="1"/>
  <c r="Q63" i="19"/>
  <c r="H63" i="19"/>
  <c r="O63" i="19" s="1"/>
  <c r="Q62" i="19"/>
  <c r="H62" i="19"/>
  <c r="O62" i="19" s="1"/>
  <c r="Q61" i="19"/>
  <c r="O61" i="19"/>
  <c r="H61" i="19"/>
  <c r="Q60" i="19"/>
  <c r="O60" i="19"/>
  <c r="H60" i="19"/>
  <c r="R59" i="19"/>
  <c r="Q59" i="19"/>
  <c r="P59" i="19"/>
  <c r="S63" i="19" s="1"/>
  <c r="K59" i="19"/>
  <c r="J59" i="19"/>
  <c r="I59" i="19"/>
  <c r="H59" i="19"/>
  <c r="O59" i="19" s="1"/>
  <c r="F59" i="19"/>
  <c r="E59" i="19"/>
  <c r="D59" i="19"/>
  <c r="C59" i="19"/>
  <c r="G50" i="19"/>
  <c r="O50" i="19" s="1"/>
  <c r="G49" i="19"/>
  <c r="Q48" i="19"/>
  <c r="S48" i="19" s="1"/>
  <c r="N48" i="19"/>
  <c r="M48" i="19"/>
  <c r="L48" i="19"/>
  <c r="O49" i="19" s="1"/>
  <c r="G48" i="19"/>
  <c r="O48" i="19" s="1"/>
  <c r="F48" i="19"/>
  <c r="E48" i="19"/>
  <c r="Q46" i="19"/>
  <c r="H46" i="19"/>
  <c r="O46" i="19" s="1"/>
  <c r="Q45" i="19"/>
  <c r="S45" i="19" s="1"/>
  <c r="H45" i="19"/>
  <c r="O45" i="19" s="1"/>
  <c r="Q44" i="19"/>
  <c r="H44" i="19"/>
  <c r="O44" i="19" s="1"/>
  <c r="T44" i="19" s="1"/>
  <c r="S43" i="19"/>
  <c r="Q43" i="19"/>
  <c r="H43" i="19"/>
  <c r="O43" i="19" s="1"/>
  <c r="T43" i="19" s="1"/>
  <c r="Q42" i="19"/>
  <c r="S42" i="19" s="1"/>
  <c r="H42" i="19"/>
  <c r="R41" i="19"/>
  <c r="S44" i="19" s="1"/>
  <c r="Q41" i="19"/>
  <c r="S41" i="19" s="1"/>
  <c r="P41" i="19"/>
  <c r="S46" i="19" s="1"/>
  <c r="K41" i="19"/>
  <c r="J41" i="19"/>
  <c r="I41" i="19"/>
  <c r="O42" i="19" s="1"/>
  <c r="H41" i="19"/>
  <c r="O41" i="19" s="1"/>
  <c r="F41" i="19"/>
  <c r="T46" i="19" s="1"/>
  <c r="E41" i="19"/>
  <c r="D41" i="19"/>
  <c r="C41" i="19"/>
  <c r="O32" i="19"/>
  <c r="G32" i="19"/>
  <c r="O31" i="19"/>
  <c r="G31" i="19"/>
  <c r="S30" i="19"/>
  <c r="Q30" i="19"/>
  <c r="N30" i="19"/>
  <c r="M30" i="19"/>
  <c r="L30" i="19"/>
  <c r="G30" i="19"/>
  <c r="O30" i="19" s="1"/>
  <c r="E30" i="19"/>
  <c r="F30" i="19" s="1"/>
  <c r="Q28" i="19"/>
  <c r="O28" i="19"/>
  <c r="H28" i="19"/>
  <c r="Q27" i="19"/>
  <c r="H27" i="19"/>
  <c r="O27" i="19" s="1"/>
  <c r="Q26" i="19"/>
  <c r="S26" i="19" s="1"/>
  <c r="H26" i="19"/>
  <c r="O26" i="19" s="1"/>
  <c r="Q25" i="19"/>
  <c r="H25" i="19"/>
  <c r="O25" i="19" s="1"/>
  <c r="Q24" i="19"/>
  <c r="H24" i="19"/>
  <c r="O24" i="19" s="1"/>
  <c r="R23" i="19"/>
  <c r="S25" i="19" s="1"/>
  <c r="Q23" i="19"/>
  <c r="P23" i="19"/>
  <c r="S27" i="19" s="1"/>
  <c r="K23" i="19"/>
  <c r="J23" i="19"/>
  <c r="I23" i="19"/>
  <c r="H23" i="19"/>
  <c r="O23" i="19" s="1"/>
  <c r="E23" i="19"/>
  <c r="D23" i="19"/>
  <c r="C23" i="19"/>
  <c r="F23" i="19" s="1"/>
  <c r="T49" i="23" l="1"/>
  <c r="T48" i="23"/>
  <c r="T50" i="23"/>
  <c r="T44" i="23"/>
  <c r="T41" i="23"/>
  <c r="T43" i="23"/>
  <c r="T42" i="23"/>
  <c r="T45" i="23"/>
  <c r="T46" i="23"/>
  <c r="T104" i="23"/>
  <c r="T114" i="23"/>
  <c r="T113" i="23"/>
  <c r="T116" i="23"/>
  <c r="T118" i="23"/>
  <c r="T63" i="23"/>
  <c r="T60" i="23"/>
  <c r="T62" i="23"/>
  <c r="T61" i="23"/>
  <c r="T138" i="23"/>
  <c r="T140" i="23"/>
  <c r="T139" i="23"/>
  <c r="T32" i="23"/>
  <c r="T30" i="23"/>
  <c r="T31" i="23"/>
  <c r="T86" i="23"/>
  <c r="T85" i="23"/>
  <c r="T84" i="23"/>
  <c r="T100" i="23"/>
  <c r="T25" i="23"/>
  <c r="T24" i="23"/>
  <c r="T27" i="23"/>
  <c r="T28" i="23"/>
  <c r="T82" i="23"/>
  <c r="T77" i="23"/>
  <c r="T81" i="23"/>
  <c r="T78" i="23"/>
  <c r="T79" i="23"/>
  <c r="T96" i="23"/>
  <c r="T134" i="23"/>
  <c r="T136" i="23"/>
  <c r="T131" i="23"/>
  <c r="T133" i="23"/>
  <c r="T135" i="23"/>
  <c r="T132" i="23"/>
  <c r="T120" i="23"/>
  <c r="T122" i="23"/>
  <c r="T121" i="23"/>
  <c r="S97" i="23"/>
  <c r="S116" i="23"/>
  <c r="S135" i="23"/>
  <c r="S77" i="23"/>
  <c r="S115" i="23"/>
  <c r="T115" i="23" s="1"/>
  <c r="S23" i="23"/>
  <c r="T23" i="23" s="1"/>
  <c r="O97" i="23"/>
  <c r="T99" i="23"/>
  <c r="S59" i="23"/>
  <c r="T59" i="23" s="1"/>
  <c r="S26" i="23"/>
  <c r="T26" i="23" s="1"/>
  <c r="T97" i="23"/>
  <c r="S95" i="23"/>
  <c r="T102" i="23"/>
  <c r="S114" i="23"/>
  <c r="S133" i="23"/>
  <c r="S80" i="23"/>
  <c r="T80" i="23" s="1"/>
  <c r="S118" i="23"/>
  <c r="S28" i="23"/>
  <c r="S64" i="23"/>
  <c r="T64" i="23" s="1"/>
  <c r="S24" i="23"/>
  <c r="T95" i="23"/>
  <c r="T103" i="23"/>
  <c r="S117" i="23"/>
  <c r="T117" i="23" s="1"/>
  <c r="T120" i="22"/>
  <c r="T122" i="22"/>
  <c r="T121" i="22"/>
  <c r="T49" i="22"/>
  <c r="T48" i="22"/>
  <c r="T50" i="22"/>
  <c r="T46" i="22"/>
  <c r="T82" i="22"/>
  <c r="T77" i="22"/>
  <c r="T79" i="22"/>
  <c r="T81" i="22"/>
  <c r="T78" i="22"/>
  <c r="T80" i="22"/>
  <c r="T140" i="22"/>
  <c r="T139" i="22"/>
  <c r="T138" i="22"/>
  <c r="T85" i="22"/>
  <c r="T27" i="22"/>
  <c r="T25" i="22"/>
  <c r="T28" i="22"/>
  <c r="T23" i="22"/>
  <c r="T67" i="22"/>
  <c r="T63" i="22"/>
  <c r="T60" i="22"/>
  <c r="T62" i="22"/>
  <c r="T64" i="22"/>
  <c r="T59" i="22"/>
  <c r="T61" i="22"/>
  <c r="T132" i="22"/>
  <c r="T133" i="22"/>
  <c r="T135" i="22"/>
  <c r="T104" i="22"/>
  <c r="T102" i="22"/>
  <c r="T113" i="22"/>
  <c r="T32" i="22"/>
  <c r="T30" i="22"/>
  <c r="T31" i="22"/>
  <c r="S28" i="22"/>
  <c r="T42" i="22"/>
  <c r="T118" i="22"/>
  <c r="S26" i="22"/>
  <c r="T26" i="22" s="1"/>
  <c r="T86" i="22"/>
  <c r="T97" i="22"/>
  <c r="T116" i="22"/>
  <c r="T45" i="22"/>
  <c r="S95" i="22"/>
  <c r="T95" i="22" s="1"/>
  <c r="S114" i="22"/>
  <c r="S133" i="22"/>
  <c r="S23" i="22"/>
  <c r="S24" i="22"/>
  <c r="T24" i="22" s="1"/>
  <c r="O32" i="22"/>
  <c r="S100" i="22"/>
  <c r="T114" i="22"/>
  <c r="T43" i="22"/>
  <c r="T100" i="22"/>
  <c r="O103" i="22"/>
  <c r="T103" i="22" s="1"/>
  <c r="S131" i="22"/>
  <c r="T131" i="22" s="1"/>
  <c r="O96" i="22"/>
  <c r="S98" i="22"/>
  <c r="S117" i="22"/>
  <c r="S136" i="22"/>
  <c r="T136" i="22" s="1"/>
  <c r="T41" i="22"/>
  <c r="T98" i="22"/>
  <c r="T117" i="22"/>
  <c r="T84" i="22"/>
  <c r="S96" i="22"/>
  <c r="T96" i="22" s="1"/>
  <c r="S134" i="22"/>
  <c r="T134" i="22" s="1"/>
  <c r="O99" i="22"/>
  <c r="T99" i="22" s="1"/>
  <c r="T115" i="22"/>
  <c r="S113" i="22"/>
  <c r="T113" i="21"/>
  <c r="T117" i="21"/>
  <c r="T114" i="21"/>
  <c r="T115" i="21"/>
  <c r="T118" i="21"/>
  <c r="T24" i="21"/>
  <c r="T26" i="21"/>
  <c r="T23" i="21"/>
  <c r="T79" i="21"/>
  <c r="T80" i="21"/>
  <c r="T64" i="21"/>
  <c r="T62" i="21"/>
  <c r="T98" i="21"/>
  <c r="T95" i="21"/>
  <c r="T97" i="21"/>
  <c r="T96" i="21"/>
  <c r="T100" i="21"/>
  <c r="T99" i="21"/>
  <c r="T140" i="21"/>
  <c r="T139" i="21"/>
  <c r="T138" i="21"/>
  <c r="T30" i="21"/>
  <c r="T68" i="21"/>
  <c r="T103" i="21"/>
  <c r="T102" i="21"/>
  <c r="T104" i="21"/>
  <c r="T48" i="21"/>
  <c r="T49" i="21"/>
  <c r="T50" i="21"/>
  <c r="T43" i="21"/>
  <c r="T45" i="21"/>
  <c r="T44" i="21"/>
  <c r="T46" i="21"/>
  <c r="T42" i="21"/>
  <c r="T85" i="21"/>
  <c r="T86" i="21"/>
  <c r="T84" i="21"/>
  <c r="T132" i="21"/>
  <c r="T136" i="21"/>
  <c r="T131" i="21"/>
  <c r="T133" i="21"/>
  <c r="T134" i="21"/>
  <c r="S28" i="21"/>
  <c r="T28" i="21" s="1"/>
  <c r="T61" i="21"/>
  <c r="O27" i="21"/>
  <c r="T27" i="21" s="1"/>
  <c r="S41" i="21"/>
  <c r="T41" i="21" s="1"/>
  <c r="S79" i="21"/>
  <c r="O30" i="21"/>
  <c r="S25" i="21"/>
  <c r="T25" i="21" s="1"/>
  <c r="S113" i="21"/>
  <c r="O31" i="21"/>
  <c r="S59" i="21"/>
  <c r="T59" i="21" s="1"/>
  <c r="T66" i="21"/>
  <c r="S78" i="21"/>
  <c r="T78" i="21" s="1"/>
  <c r="S116" i="21"/>
  <c r="T116" i="21" s="1"/>
  <c r="S135" i="21"/>
  <c r="T135" i="21" s="1"/>
  <c r="S26" i="21"/>
  <c r="T31" i="21"/>
  <c r="S45" i="21"/>
  <c r="S64" i="21"/>
  <c r="S114" i="21"/>
  <c r="S82" i="21"/>
  <c r="T82" i="21" s="1"/>
  <c r="S24" i="21"/>
  <c r="S62" i="21"/>
  <c r="T67" i="21"/>
  <c r="S81" i="21"/>
  <c r="T81" i="21" s="1"/>
  <c r="S27" i="21"/>
  <c r="S77" i="21"/>
  <c r="T77" i="21" s="1"/>
  <c r="T134" i="20"/>
  <c r="T131" i="20"/>
  <c r="T135" i="20"/>
  <c r="T136" i="20"/>
  <c r="T132" i="20"/>
  <c r="T133" i="20"/>
  <c r="T48" i="20"/>
  <c r="T49" i="20"/>
  <c r="T50" i="20"/>
  <c r="T31" i="20"/>
  <c r="T102" i="20"/>
  <c r="T104" i="20"/>
  <c r="T103" i="20"/>
  <c r="T98" i="20"/>
  <c r="T95" i="20"/>
  <c r="T97" i="20"/>
  <c r="T96" i="20"/>
  <c r="T100" i="20"/>
  <c r="T99" i="20"/>
  <c r="T122" i="20"/>
  <c r="T121" i="20"/>
  <c r="T30" i="20"/>
  <c r="T66" i="20"/>
  <c r="T67" i="20"/>
  <c r="T68" i="20"/>
  <c r="T139" i="20"/>
  <c r="T138" i="20"/>
  <c r="T140" i="20"/>
  <c r="T64" i="20"/>
  <c r="T32" i="20"/>
  <c r="T86" i="20"/>
  <c r="T85" i="20"/>
  <c r="T45" i="20"/>
  <c r="T44" i="20"/>
  <c r="T46" i="20"/>
  <c r="T41" i="20"/>
  <c r="T43" i="20"/>
  <c r="T42" i="20"/>
  <c r="T79" i="20"/>
  <c r="T81" i="20"/>
  <c r="T78" i="20"/>
  <c r="T113" i="20"/>
  <c r="T115" i="20"/>
  <c r="T26" i="20"/>
  <c r="T24" i="20"/>
  <c r="T28" i="20"/>
  <c r="T25" i="20"/>
  <c r="T27" i="20"/>
  <c r="O84" i="20"/>
  <c r="T84" i="20" s="1"/>
  <c r="T60" i="20"/>
  <c r="S77" i="20"/>
  <c r="T77" i="20" s="1"/>
  <c r="S115" i="20"/>
  <c r="S82" i="20"/>
  <c r="T82" i="20" s="1"/>
  <c r="S23" i="20"/>
  <c r="T23" i="20" s="1"/>
  <c r="S61" i="20"/>
  <c r="T61" i="20" s="1"/>
  <c r="S80" i="20"/>
  <c r="T80" i="20" s="1"/>
  <c r="S118" i="20"/>
  <c r="T118" i="20" s="1"/>
  <c r="S28" i="20"/>
  <c r="T62" i="20"/>
  <c r="S79" i="20"/>
  <c r="T63" i="20"/>
  <c r="O114" i="20"/>
  <c r="T114" i="20" s="1"/>
  <c r="S116" i="20"/>
  <c r="T116" i="20" s="1"/>
  <c r="S26" i="20"/>
  <c r="T59" i="20"/>
  <c r="S64" i="20"/>
  <c r="O117" i="20"/>
  <c r="T117" i="20" s="1"/>
  <c r="O120" i="20"/>
  <c r="T120" i="20" s="1"/>
  <c r="S113" i="20"/>
  <c r="T25" i="19"/>
  <c r="T27" i="19"/>
  <c r="T24" i="19"/>
  <c r="T26" i="19"/>
  <c r="T28" i="19"/>
  <c r="T115" i="19"/>
  <c r="T117" i="19"/>
  <c r="T113" i="19"/>
  <c r="T116" i="19"/>
  <c r="T118" i="19"/>
  <c r="T104" i="19"/>
  <c r="T103" i="19"/>
  <c r="T102" i="19"/>
  <c r="T77" i="19"/>
  <c r="T79" i="19"/>
  <c r="T81" i="19"/>
  <c r="T82" i="19"/>
  <c r="T80" i="19"/>
  <c r="T122" i="19"/>
  <c r="T120" i="19"/>
  <c r="T121" i="19"/>
  <c r="T67" i="19"/>
  <c r="T68" i="19"/>
  <c r="T66" i="19"/>
  <c r="T60" i="19"/>
  <c r="T49" i="19"/>
  <c r="T32" i="19"/>
  <c r="T30" i="19"/>
  <c r="T31" i="19"/>
  <c r="T134" i="19"/>
  <c r="T131" i="19"/>
  <c r="T133" i="19"/>
  <c r="T135" i="19"/>
  <c r="T132" i="19"/>
  <c r="T96" i="19"/>
  <c r="T98" i="19"/>
  <c r="T100" i="19"/>
  <c r="T97" i="19"/>
  <c r="T99" i="19"/>
  <c r="T139" i="19"/>
  <c r="T138" i="19"/>
  <c r="T140" i="19"/>
  <c r="T63" i="19"/>
  <c r="T84" i="19"/>
  <c r="T86" i="19"/>
  <c r="T85" i="19"/>
  <c r="S28" i="19"/>
  <c r="T42" i="19"/>
  <c r="T50" i="19"/>
  <c r="S78" i="19"/>
  <c r="T78" i="19" s="1"/>
  <c r="O86" i="19"/>
  <c r="O114" i="19"/>
  <c r="T114" i="19" s="1"/>
  <c r="O133" i="19"/>
  <c r="S135" i="19"/>
  <c r="S64" i="19"/>
  <c r="S59" i="19"/>
  <c r="T59" i="19" s="1"/>
  <c r="T45" i="19"/>
  <c r="T64" i="19"/>
  <c r="S95" i="19"/>
  <c r="T95" i="19" s="1"/>
  <c r="S133" i="19"/>
  <c r="S62" i="19"/>
  <c r="O98" i="19"/>
  <c r="O136" i="19"/>
  <c r="T136" i="19" s="1"/>
  <c r="T62" i="19"/>
  <c r="S24" i="19"/>
  <c r="T48" i="19"/>
  <c r="S60" i="19"/>
  <c r="S79" i="19"/>
  <c r="S61" i="19"/>
  <c r="T61" i="19" s="1"/>
  <c r="T41" i="19"/>
  <c r="S23" i="19"/>
  <c r="T23" i="19" s="1"/>
  <c r="O103" i="19"/>
  <c r="S77" i="19"/>
  <c r="G140" i="18" l="1"/>
  <c r="O140" i="18" s="1"/>
  <c r="T140" i="18" s="1"/>
  <c r="G139" i="18"/>
  <c r="O139" i="18" s="1"/>
  <c r="Q138" i="18"/>
  <c r="S138" i="18" s="1"/>
  <c r="N138" i="18"/>
  <c r="M138" i="18"/>
  <c r="L138" i="18"/>
  <c r="G138" i="18"/>
  <c r="O138" i="18" s="1"/>
  <c r="F138" i="18"/>
  <c r="E138" i="18"/>
  <c r="Q136" i="18"/>
  <c r="H136" i="18"/>
  <c r="Q135" i="18"/>
  <c r="S135" i="18" s="1"/>
  <c r="H135" i="18"/>
  <c r="Q134" i="18"/>
  <c r="H134" i="18"/>
  <c r="Q133" i="18"/>
  <c r="H133" i="18"/>
  <c r="O133" i="18" s="1"/>
  <c r="Q132" i="18"/>
  <c r="S132" i="18" s="1"/>
  <c r="H132" i="18"/>
  <c r="O132" i="18" s="1"/>
  <c r="R131" i="18"/>
  <c r="S133" i="18" s="1"/>
  <c r="Q131" i="18"/>
  <c r="S131" i="18" s="1"/>
  <c r="P131" i="18"/>
  <c r="S134" i="18" s="1"/>
  <c r="K131" i="18"/>
  <c r="O131" i="18" s="1"/>
  <c r="J131" i="18"/>
  <c r="O135" i="18" s="1"/>
  <c r="I131" i="18"/>
  <c r="O134" i="18" s="1"/>
  <c r="H131" i="18"/>
  <c r="E131" i="18"/>
  <c r="D131" i="18"/>
  <c r="C131" i="18"/>
  <c r="F131" i="18" s="1"/>
  <c r="G122" i="18"/>
  <c r="O121" i="18"/>
  <c r="G121" i="18"/>
  <c r="S120" i="18"/>
  <c r="Q120" i="18"/>
  <c r="N120" i="18"/>
  <c r="M120" i="18"/>
  <c r="L120" i="18"/>
  <c r="O122" i="18" s="1"/>
  <c r="G120" i="18"/>
  <c r="O120" i="18" s="1"/>
  <c r="E120" i="18"/>
  <c r="F120" i="18" s="1"/>
  <c r="S118" i="18"/>
  <c r="Q118" i="18"/>
  <c r="H118" i="18"/>
  <c r="Q117" i="18"/>
  <c r="H117" i="18"/>
  <c r="Q116" i="18"/>
  <c r="S116" i="18" s="1"/>
  <c r="O116" i="18"/>
  <c r="H116" i="18"/>
  <c r="Q115" i="18"/>
  <c r="H115" i="18"/>
  <c r="Q114" i="18"/>
  <c r="H114" i="18"/>
  <c r="O114" i="18" s="1"/>
  <c r="R113" i="18"/>
  <c r="S115" i="18" s="1"/>
  <c r="Q113" i="18"/>
  <c r="S113" i="18" s="1"/>
  <c r="P113" i="18"/>
  <c r="K113" i="18"/>
  <c r="J113" i="18"/>
  <c r="I113" i="18"/>
  <c r="O118" i="18" s="1"/>
  <c r="H113" i="18"/>
  <c r="E113" i="18"/>
  <c r="F113" i="18" s="1"/>
  <c r="D113" i="18"/>
  <c r="C113" i="18"/>
  <c r="G104" i="18"/>
  <c r="G103" i="18"/>
  <c r="O103" i="18" s="1"/>
  <c r="Q102" i="18"/>
  <c r="S102" i="18" s="1"/>
  <c r="O102" i="18"/>
  <c r="N102" i="18"/>
  <c r="M102" i="18"/>
  <c r="L102" i="18"/>
  <c r="O104" i="18" s="1"/>
  <c r="G102" i="18"/>
  <c r="E102" i="18"/>
  <c r="F102" i="18" s="1"/>
  <c r="Q100" i="18"/>
  <c r="H100" i="18"/>
  <c r="O100" i="18" s="1"/>
  <c r="Q99" i="18"/>
  <c r="H99" i="18"/>
  <c r="Q98" i="18"/>
  <c r="H98" i="18"/>
  <c r="O98" i="18" s="1"/>
  <c r="Q97" i="18"/>
  <c r="O97" i="18"/>
  <c r="H97" i="18"/>
  <c r="Q96" i="18"/>
  <c r="H96" i="18"/>
  <c r="R95" i="18"/>
  <c r="Q95" i="18"/>
  <c r="P95" i="18"/>
  <c r="S99" i="18" s="1"/>
  <c r="O95" i="18"/>
  <c r="K95" i="18"/>
  <c r="J95" i="18"/>
  <c r="I95" i="18"/>
  <c r="O99" i="18" s="1"/>
  <c r="H95" i="18"/>
  <c r="E95" i="18"/>
  <c r="D95" i="18"/>
  <c r="C95" i="18"/>
  <c r="F95" i="18" s="1"/>
  <c r="G86" i="18"/>
  <c r="O86" i="18" s="1"/>
  <c r="G85" i="18"/>
  <c r="O85" i="18" s="1"/>
  <c r="Q84" i="18"/>
  <c r="S84" i="18" s="1"/>
  <c r="N84" i="18"/>
  <c r="M84" i="18"/>
  <c r="L84" i="18"/>
  <c r="G84" i="18"/>
  <c r="O84" i="18" s="1"/>
  <c r="F84" i="18"/>
  <c r="E84" i="18"/>
  <c r="Q82" i="18"/>
  <c r="S82" i="18" s="1"/>
  <c r="H82" i="18"/>
  <c r="O82" i="18" s="1"/>
  <c r="S81" i="18"/>
  <c r="Q81" i="18"/>
  <c r="H81" i="18"/>
  <c r="O81" i="18" s="1"/>
  <c r="S80" i="18"/>
  <c r="Q80" i="18"/>
  <c r="H80" i="18"/>
  <c r="O80" i="18" s="1"/>
  <c r="T80" i="18" s="1"/>
  <c r="S79" i="18"/>
  <c r="Q79" i="18"/>
  <c r="H79" i="18"/>
  <c r="Q78" i="18"/>
  <c r="S78" i="18" s="1"/>
  <c r="H78" i="18"/>
  <c r="R77" i="18"/>
  <c r="Q77" i="18"/>
  <c r="S77" i="18" s="1"/>
  <c r="P77" i="18"/>
  <c r="K77" i="18"/>
  <c r="J77" i="18"/>
  <c r="I77" i="18"/>
  <c r="O78" i="18" s="1"/>
  <c r="H77" i="18"/>
  <c r="O77" i="18" s="1"/>
  <c r="F77" i="18"/>
  <c r="T82" i="18" s="1"/>
  <c r="E77" i="18"/>
  <c r="D77" i="18"/>
  <c r="C77" i="18"/>
  <c r="G68" i="18"/>
  <c r="G67" i="18"/>
  <c r="S66" i="18"/>
  <c r="Q66" i="18"/>
  <c r="N66" i="18"/>
  <c r="M66" i="18"/>
  <c r="O68" i="18" s="1"/>
  <c r="L66" i="18"/>
  <c r="G66" i="18"/>
  <c r="O66" i="18" s="1"/>
  <c r="E66" i="18"/>
  <c r="F66" i="18" s="1"/>
  <c r="Q64" i="18"/>
  <c r="O64" i="18"/>
  <c r="H64" i="18"/>
  <c r="Q63" i="18"/>
  <c r="S63" i="18" s="1"/>
  <c r="H63" i="18"/>
  <c r="O63" i="18" s="1"/>
  <c r="Q62" i="18"/>
  <c r="H62" i="18"/>
  <c r="O62" i="18" s="1"/>
  <c r="Q61" i="18"/>
  <c r="H61" i="18"/>
  <c r="O61" i="18" s="1"/>
  <c r="Q60" i="18"/>
  <c r="H60" i="18"/>
  <c r="R59" i="18"/>
  <c r="S61" i="18" s="1"/>
  <c r="Q59" i="18"/>
  <c r="S59" i="18" s="1"/>
  <c r="P59" i="18"/>
  <c r="S64" i="18" s="1"/>
  <c r="K59" i="18"/>
  <c r="J59" i="18"/>
  <c r="I59" i="18"/>
  <c r="O59" i="18" s="1"/>
  <c r="H59" i="18"/>
  <c r="E59" i="18"/>
  <c r="D59" i="18"/>
  <c r="C59" i="18"/>
  <c r="F59" i="18" s="1"/>
  <c r="G50" i="18"/>
  <c r="G49" i="18"/>
  <c r="Q48" i="18"/>
  <c r="S48" i="18" s="1"/>
  <c r="N48" i="18"/>
  <c r="M48" i="18"/>
  <c r="L48" i="18"/>
  <c r="O50" i="18" s="1"/>
  <c r="G48" i="18"/>
  <c r="O48" i="18" s="1"/>
  <c r="E48" i="18"/>
  <c r="F48" i="18" s="1"/>
  <c r="Q46" i="18"/>
  <c r="H46" i="18"/>
  <c r="O46" i="18" s="1"/>
  <c r="Q45" i="18"/>
  <c r="O45" i="18"/>
  <c r="H45" i="18"/>
  <c r="Q44" i="18"/>
  <c r="S44" i="18" s="1"/>
  <c r="H44" i="18"/>
  <c r="O44" i="18" s="1"/>
  <c r="S43" i="18"/>
  <c r="Q43" i="18"/>
  <c r="H43" i="18"/>
  <c r="O43" i="18" s="1"/>
  <c r="S42" i="18"/>
  <c r="Q42" i="18"/>
  <c r="H42" i="18"/>
  <c r="O42" i="18" s="1"/>
  <c r="S41" i="18"/>
  <c r="R41" i="18"/>
  <c r="Q41" i="18"/>
  <c r="P41" i="18"/>
  <c r="S46" i="18" s="1"/>
  <c r="K41" i="18"/>
  <c r="J41" i="18"/>
  <c r="I41" i="18"/>
  <c r="H41" i="18"/>
  <c r="O41" i="18" s="1"/>
  <c r="E41" i="18"/>
  <c r="D41" i="18"/>
  <c r="C41" i="18"/>
  <c r="F41" i="18" s="1"/>
  <c r="G32" i="18"/>
  <c r="G31" i="18"/>
  <c r="O31" i="18" s="1"/>
  <c r="Q30" i="18"/>
  <c r="S30" i="18" s="1"/>
  <c r="N30" i="18"/>
  <c r="M30" i="18"/>
  <c r="O30" i="18" s="1"/>
  <c r="T30" i="18" s="1"/>
  <c r="L30" i="18"/>
  <c r="G30" i="18"/>
  <c r="F30" i="18"/>
  <c r="E30" i="18"/>
  <c r="Q28" i="18"/>
  <c r="S28" i="18" s="1"/>
  <c r="H28" i="18"/>
  <c r="O28" i="18" s="1"/>
  <c r="Q27" i="18"/>
  <c r="H27" i="18"/>
  <c r="O27" i="18" s="1"/>
  <c r="Q26" i="18"/>
  <c r="O26" i="18"/>
  <c r="H26" i="18"/>
  <c r="Q25" i="18"/>
  <c r="H25" i="18"/>
  <c r="O25" i="18" s="1"/>
  <c r="Q24" i="18"/>
  <c r="H24" i="18"/>
  <c r="O24" i="18" s="1"/>
  <c r="S23" i="18"/>
  <c r="R23" i="18"/>
  <c r="Q23" i="18"/>
  <c r="P23" i="18"/>
  <c r="S25" i="18" s="1"/>
  <c r="K23" i="18"/>
  <c r="J23" i="18"/>
  <c r="I23" i="18"/>
  <c r="H23" i="18"/>
  <c r="O23" i="18" s="1"/>
  <c r="E23" i="18"/>
  <c r="D23" i="18"/>
  <c r="C23" i="18"/>
  <c r="F23" i="18" s="1"/>
  <c r="T118" i="18" l="1"/>
  <c r="T116" i="18"/>
  <c r="T104" i="18"/>
  <c r="T103" i="18"/>
  <c r="T102" i="18"/>
  <c r="T48" i="18"/>
  <c r="T50" i="18"/>
  <c r="T68" i="18"/>
  <c r="T67" i="18"/>
  <c r="T66" i="18"/>
  <c r="T63" i="18"/>
  <c r="T64" i="18"/>
  <c r="T59" i="18"/>
  <c r="T61" i="18"/>
  <c r="T44" i="18"/>
  <c r="T42" i="18"/>
  <c r="T46" i="18"/>
  <c r="T41" i="18"/>
  <c r="T43" i="18"/>
  <c r="T45" i="18"/>
  <c r="T132" i="18"/>
  <c r="T134" i="18"/>
  <c r="T131" i="18"/>
  <c r="T133" i="18"/>
  <c r="T135" i="18"/>
  <c r="T85" i="18"/>
  <c r="T25" i="18"/>
  <c r="T28" i="18"/>
  <c r="T27" i="18"/>
  <c r="T24" i="18"/>
  <c r="T26" i="18"/>
  <c r="T23" i="18"/>
  <c r="T100" i="18"/>
  <c r="T99" i="18"/>
  <c r="T97" i="18"/>
  <c r="T139" i="18"/>
  <c r="T120" i="18"/>
  <c r="T122" i="18"/>
  <c r="T121" i="18"/>
  <c r="S97" i="18"/>
  <c r="S26" i="18"/>
  <c r="T31" i="18"/>
  <c r="S45" i="18"/>
  <c r="T78" i="18"/>
  <c r="T86" i="18"/>
  <c r="O67" i="18"/>
  <c r="S95" i="18"/>
  <c r="T95" i="18" s="1"/>
  <c r="S114" i="18"/>
  <c r="T114" i="18" s="1"/>
  <c r="O32" i="18"/>
  <c r="T32" i="18" s="1"/>
  <c r="O60" i="18"/>
  <c r="T60" i="18" s="1"/>
  <c r="S62" i="18"/>
  <c r="T62" i="18" s="1"/>
  <c r="O79" i="18"/>
  <c r="S100" i="18"/>
  <c r="O117" i="18"/>
  <c r="T117" i="18" s="1"/>
  <c r="O136" i="18"/>
  <c r="T136" i="18" s="1"/>
  <c r="S24" i="18"/>
  <c r="T81" i="18"/>
  <c r="T138" i="18"/>
  <c r="S60" i="18"/>
  <c r="O96" i="18"/>
  <c r="T96" i="18" s="1"/>
  <c r="S98" i="18"/>
  <c r="T98" i="18" s="1"/>
  <c r="O113" i="18"/>
  <c r="T113" i="18" s="1"/>
  <c r="O115" i="18"/>
  <c r="T115" i="18" s="1"/>
  <c r="S117" i="18"/>
  <c r="S136" i="18"/>
  <c r="S27" i="18"/>
  <c r="T79" i="18"/>
  <c r="O49" i="18"/>
  <c r="T49" i="18" s="1"/>
  <c r="T84" i="18"/>
  <c r="S96" i="18"/>
  <c r="T77" i="18"/>
  <c r="G140" i="16" l="1"/>
  <c r="O140" i="16" s="1"/>
  <c r="G139" i="16"/>
  <c r="O139" i="16" s="1"/>
  <c r="Q138" i="16"/>
  <c r="S138" i="16" s="1"/>
  <c r="N138" i="16"/>
  <c r="M138" i="16"/>
  <c r="L138" i="16"/>
  <c r="G138" i="16"/>
  <c r="O138" i="16" s="1"/>
  <c r="E138" i="16"/>
  <c r="F138" i="16" s="1"/>
  <c r="S136" i="16"/>
  <c r="Q136" i="16"/>
  <c r="H136" i="16"/>
  <c r="O136" i="16" s="1"/>
  <c r="Q135" i="16"/>
  <c r="H135" i="16"/>
  <c r="O135" i="16" s="1"/>
  <c r="S134" i="16"/>
  <c r="Q134" i="16"/>
  <c r="O134" i="16"/>
  <c r="H134" i="16"/>
  <c r="Q133" i="16"/>
  <c r="H133" i="16"/>
  <c r="Q132" i="16"/>
  <c r="S132" i="16" s="1"/>
  <c r="O132" i="16"/>
  <c r="H132" i="16"/>
  <c r="S131" i="16"/>
  <c r="R131" i="16"/>
  <c r="Q131" i="16"/>
  <c r="P131" i="16"/>
  <c r="S133" i="16" s="1"/>
  <c r="K131" i="16"/>
  <c r="J131" i="16"/>
  <c r="I131" i="16"/>
  <c r="O133" i="16" s="1"/>
  <c r="H131" i="16"/>
  <c r="O131" i="16" s="1"/>
  <c r="E131" i="16"/>
  <c r="D131" i="16"/>
  <c r="F131" i="16" s="1"/>
  <c r="C131" i="16"/>
  <c r="G122" i="16"/>
  <c r="O122" i="16" s="1"/>
  <c r="G121" i="16"/>
  <c r="O121" i="16" s="1"/>
  <c r="Q120" i="16"/>
  <c r="S120" i="16" s="1"/>
  <c r="N120" i="16"/>
  <c r="M120" i="16"/>
  <c r="O120" i="16" s="1"/>
  <c r="L120" i="16"/>
  <c r="G120" i="16"/>
  <c r="E120" i="16"/>
  <c r="F120" i="16" s="1"/>
  <c r="Q118" i="16"/>
  <c r="H118" i="16"/>
  <c r="O118" i="16" s="1"/>
  <c r="S117" i="16"/>
  <c r="Q117" i="16"/>
  <c r="H117" i="16"/>
  <c r="O117" i="16" s="1"/>
  <c r="Q116" i="16"/>
  <c r="H116" i="16"/>
  <c r="O116" i="16" s="1"/>
  <c r="S115" i="16"/>
  <c r="Q115" i="16"/>
  <c r="O115" i="16"/>
  <c r="H115" i="16"/>
  <c r="Q114" i="16"/>
  <c r="H114" i="16"/>
  <c r="R113" i="16"/>
  <c r="Q113" i="16"/>
  <c r="P113" i="16"/>
  <c r="S113" i="16" s="1"/>
  <c r="O113" i="16"/>
  <c r="K113" i="16"/>
  <c r="O114" i="16" s="1"/>
  <c r="J113" i="16"/>
  <c r="I113" i="16"/>
  <c r="H113" i="16"/>
  <c r="E113" i="16"/>
  <c r="D113" i="16"/>
  <c r="C113" i="16"/>
  <c r="F113" i="16" s="1"/>
  <c r="O104" i="16"/>
  <c r="G104" i="16"/>
  <c r="G103" i="16"/>
  <c r="Q102" i="16"/>
  <c r="S102" i="16" s="1"/>
  <c r="N102" i="16"/>
  <c r="M102" i="16"/>
  <c r="L102" i="16"/>
  <c r="O103" i="16" s="1"/>
  <c r="G102" i="16"/>
  <c r="O102" i="16" s="1"/>
  <c r="E102" i="16"/>
  <c r="F102" i="16" s="1"/>
  <c r="Q100" i="16"/>
  <c r="H100" i="16"/>
  <c r="O100" i="16" s="1"/>
  <c r="Q99" i="16"/>
  <c r="S99" i="16" s="1"/>
  <c r="H99" i="16"/>
  <c r="O99" i="16" s="1"/>
  <c r="S98" i="16"/>
  <c r="Q98" i="16"/>
  <c r="H98" i="16"/>
  <c r="O98" i="16" s="1"/>
  <c r="S97" i="16"/>
  <c r="Q97" i="16"/>
  <c r="H97" i="16"/>
  <c r="O97" i="16" s="1"/>
  <c r="S96" i="16"/>
  <c r="Q96" i="16"/>
  <c r="O96" i="16"/>
  <c r="H96" i="16"/>
  <c r="R95" i="16"/>
  <c r="Q95" i="16"/>
  <c r="S95" i="16" s="1"/>
  <c r="P95" i="16"/>
  <c r="S100" i="16" s="1"/>
  <c r="K95" i="16"/>
  <c r="J95" i="16"/>
  <c r="I95" i="16"/>
  <c r="H95" i="16"/>
  <c r="O95" i="16" s="1"/>
  <c r="F95" i="16"/>
  <c r="T98" i="16" s="1"/>
  <c r="E95" i="16"/>
  <c r="D95" i="16"/>
  <c r="C95" i="16"/>
  <c r="O86" i="16"/>
  <c r="G86" i="16"/>
  <c r="G85" i="16"/>
  <c r="O85" i="16" s="1"/>
  <c r="Q84" i="16"/>
  <c r="S84" i="16" s="1"/>
  <c r="O84" i="16"/>
  <c r="N84" i="16"/>
  <c r="M84" i="16"/>
  <c r="L84" i="16"/>
  <c r="G84" i="16"/>
  <c r="E84" i="16"/>
  <c r="F84" i="16" s="1"/>
  <c r="Q82" i="16"/>
  <c r="S82" i="16" s="1"/>
  <c r="H82" i="16"/>
  <c r="O82" i="16" s="1"/>
  <c r="Q81" i="16"/>
  <c r="H81" i="16"/>
  <c r="O81" i="16" s="1"/>
  <c r="Q80" i="16"/>
  <c r="H80" i="16"/>
  <c r="O80" i="16" s="1"/>
  <c r="S79" i="16"/>
  <c r="Q79" i="16"/>
  <c r="H79" i="16"/>
  <c r="O79" i="16" s="1"/>
  <c r="Q78" i="16"/>
  <c r="H78" i="16"/>
  <c r="O78" i="16" s="1"/>
  <c r="R77" i="16"/>
  <c r="Q77" i="16"/>
  <c r="S77" i="16" s="1"/>
  <c r="P77" i="16"/>
  <c r="S81" i="16" s="1"/>
  <c r="K77" i="16"/>
  <c r="J77" i="16"/>
  <c r="I77" i="16"/>
  <c r="H77" i="16"/>
  <c r="O77" i="16" s="1"/>
  <c r="E77" i="16"/>
  <c r="D77" i="16"/>
  <c r="C77" i="16"/>
  <c r="F77" i="16" s="1"/>
  <c r="O68" i="16"/>
  <c r="G68" i="16"/>
  <c r="G67" i="16"/>
  <c r="O67" i="16" s="1"/>
  <c r="Q66" i="16"/>
  <c r="S66" i="16" s="1"/>
  <c r="N66" i="16"/>
  <c r="M66" i="16"/>
  <c r="L66" i="16"/>
  <c r="G66" i="16"/>
  <c r="O66" i="16" s="1"/>
  <c r="F66" i="16"/>
  <c r="E66" i="16"/>
  <c r="Q64" i="16"/>
  <c r="H64" i="16"/>
  <c r="O64" i="16" s="1"/>
  <c r="Q63" i="16"/>
  <c r="S63" i="16" s="1"/>
  <c r="H63" i="16"/>
  <c r="O63" i="16" s="1"/>
  <c r="Q62" i="16"/>
  <c r="H62" i="16"/>
  <c r="O62" i="16" s="1"/>
  <c r="Q61" i="16"/>
  <c r="H61" i="16"/>
  <c r="O61" i="16" s="1"/>
  <c r="S60" i="16"/>
  <c r="Q60" i="16"/>
  <c r="H60" i="16"/>
  <c r="O60" i="16" s="1"/>
  <c r="R59" i="16"/>
  <c r="Q59" i="16"/>
  <c r="P59" i="16"/>
  <c r="S62" i="16" s="1"/>
  <c r="K59" i="16"/>
  <c r="J59" i="16"/>
  <c r="I59" i="16"/>
  <c r="H59" i="16"/>
  <c r="O59" i="16" s="1"/>
  <c r="E59" i="16"/>
  <c r="D59" i="16"/>
  <c r="C59" i="16"/>
  <c r="F59" i="16" s="1"/>
  <c r="G50" i="16"/>
  <c r="O50" i="16" s="1"/>
  <c r="O49" i="16"/>
  <c r="G49" i="16"/>
  <c r="S48" i="16"/>
  <c r="Q48" i="16"/>
  <c r="N48" i="16"/>
  <c r="M48" i="16"/>
  <c r="L48" i="16"/>
  <c r="G48" i="16"/>
  <c r="O48" i="16" s="1"/>
  <c r="E48" i="16"/>
  <c r="F48" i="16" s="1"/>
  <c r="Q46" i="16"/>
  <c r="S46" i="16" s="1"/>
  <c r="O46" i="16"/>
  <c r="H46" i="16"/>
  <c r="Q45" i="16"/>
  <c r="S45" i="16" s="1"/>
  <c r="H45" i="16"/>
  <c r="O45" i="16" s="1"/>
  <c r="Q44" i="16"/>
  <c r="S44" i="16" s="1"/>
  <c r="H44" i="16"/>
  <c r="O44" i="16" s="1"/>
  <c r="Q43" i="16"/>
  <c r="H43" i="16"/>
  <c r="O43" i="16" s="1"/>
  <c r="Q42" i="16"/>
  <c r="S42" i="16" s="1"/>
  <c r="H42" i="16"/>
  <c r="O42" i="16" s="1"/>
  <c r="S41" i="16"/>
  <c r="R41" i="16"/>
  <c r="Q41" i="16"/>
  <c r="P41" i="16"/>
  <c r="S43" i="16" s="1"/>
  <c r="K41" i="16"/>
  <c r="J41" i="16"/>
  <c r="I41" i="16"/>
  <c r="H41" i="16"/>
  <c r="O41" i="16" s="1"/>
  <c r="E41" i="16"/>
  <c r="D41" i="16"/>
  <c r="C41" i="16"/>
  <c r="F41" i="16" s="1"/>
  <c r="G32" i="16"/>
  <c r="O32" i="16" s="1"/>
  <c r="G31" i="16"/>
  <c r="Q30" i="16"/>
  <c r="S30" i="16" s="1"/>
  <c r="N30" i="16"/>
  <c r="M30" i="16"/>
  <c r="O30" i="16" s="1"/>
  <c r="L30" i="16"/>
  <c r="O31" i="16" s="1"/>
  <c r="G30" i="16"/>
  <c r="E30" i="16"/>
  <c r="F30" i="16" s="1"/>
  <c r="Q28" i="16"/>
  <c r="H28" i="16"/>
  <c r="O28" i="16" s="1"/>
  <c r="Q27" i="16"/>
  <c r="H27" i="16"/>
  <c r="Q26" i="16"/>
  <c r="H26" i="16"/>
  <c r="O26" i="16" s="1"/>
  <c r="Q25" i="16"/>
  <c r="H25" i="16"/>
  <c r="O25" i="16" s="1"/>
  <c r="Q24" i="16"/>
  <c r="H24" i="16"/>
  <c r="O24" i="16" s="1"/>
  <c r="R23" i="16"/>
  <c r="Q23" i="16"/>
  <c r="P23" i="16"/>
  <c r="S25" i="16" s="1"/>
  <c r="K23" i="16"/>
  <c r="J23" i="16"/>
  <c r="O23" i="16" s="1"/>
  <c r="I23" i="16"/>
  <c r="H23" i="16"/>
  <c r="E23" i="16"/>
  <c r="D23" i="16"/>
  <c r="C23" i="16"/>
  <c r="F23" i="16" s="1"/>
  <c r="G140" i="15"/>
  <c r="O140" i="15" s="1"/>
  <c r="G139" i="15"/>
  <c r="O139" i="15" s="1"/>
  <c r="S138" i="15"/>
  <c r="Q138" i="15"/>
  <c r="O138" i="15"/>
  <c r="N138" i="15"/>
  <c r="M138" i="15"/>
  <c r="L138" i="15"/>
  <c r="G138" i="15"/>
  <c r="E138" i="15"/>
  <c r="F138" i="15" s="1"/>
  <c r="Q136" i="15"/>
  <c r="O136" i="15"/>
  <c r="H136" i="15"/>
  <c r="Q135" i="15"/>
  <c r="H135" i="15"/>
  <c r="O135" i="15" s="1"/>
  <c r="Q134" i="15"/>
  <c r="H134" i="15"/>
  <c r="O134" i="15" s="1"/>
  <c r="Q133" i="15"/>
  <c r="H133" i="15"/>
  <c r="O133" i="15" s="1"/>
  <c r="Q132" i="15"/>
  <c r="H132" i="15"/>
  <c r="O132" i="15" s="1"/>
  <c r="R131" i="15"/>
  <c r="S131" i="15" s="1"/>
  <c r="Q131" i="15"/>
  <c r="P131" i="15"/>
  <c r="S133" i="15" s="1"/>
  <c r="K131" i="15"/>
  <c r="J131" i="15"/>
  <c r="I131" i="15"/>
  <c r="H131" i="15"/>
  <c r="O131" i="15" s="1"/>
  <c r="E131" i="15"/>
  <c r="D131" i="15"/>
  <c r="C131" i="15"/>
  <c r="F131" i="15" s="1"/>
  <c r="G122" i="15"/>
  <c r="O122" i="15" s="1"/>
  <c r="G121" i="15"/>
  <c r="O121" i="15" s="1"/>
  <c r="Q120" i="15"/>
  <c r="S120" i="15" s="1"/>
  <c r="N120" i="15"/>
  <c r="M120" i="15"/>
  <c r="L120" i="15"/>
  <c r="O120" i="15" s="1"/>
  <c r="G120" i="15"/>
  <c r="F120" i="15"/>
  <c r="T121" i="15" s="1"/>
  <c r="E120" i="15"/>
  <c r="Q118" i="15"/>
  <c r="H118" i="15"/>
  <c r="O118" i="15" s="1"/>
  <c r="Q117" i="15"/>
  <c r="S117" i="15" s="1"/>
  <c r="H117" i="15"/>
  <c r="Q116" i="15"/>
  <c r="H116" i="15"/>
  <c r="O116" i="15" s="1"/>
  <c r="Q115" i="15"/>
  <c r="H115" i="15"/>
  <c r="O115" i="15" s="1"/>
  <c r="Q114" i="15"/>
  <c r="H114" i="15"/>
  <c r="O114" i="15" s="1"/>
  <c r="R113" i="15"/>
  <c r="Q113" i="15"/>
  <c r="P113" i="15"/>
  <c r="S114" i="15" s="1"/>
  <c r="K113" i="15"/>
  <c r="J113" i="15"/>
  <c r="O117" i="15" s="1"/>
  <c r="I113" i="15"/>
  <c r="H113" i="15"/>
  <c r="O113" i="15" s="1"/>
  <c r="E113" i="15"/>
  <c r="D113" i="15"/>
  <c r="C113" i="15"/>
  <c r="F113" i="15" s="1"/>
  <c r="G104" i="15"/>
  <c r="O104" i="15" s="1"/>
  <c r="G103" i="15"/>
  <c r="O103" i="15" s="1"/>
  <c r="S102" i="15"/>
  <c r="Q102" i="15"/>
  <c r="N102" i="15"/>
  <c r="M102" i="15"/>
  <c r="L102" i="15"/>
  <c r="G102" i="15"/>
  <c r="O102" i="15" s="1"/>
  <c r="E102" i="15"/>
  <c r="F102" i="15" s="1"/>
  <c r="S100" i="15"/>
  <c r="Q100" i="15"/>
  <c r="O100" i="15"/>
  <c r="H100" i="15"/>
  <c r="Q99" i="15"/>
  <c r="S99" i="15" s="1"/>
  <c r="H99" i="15"/>
  <c r="O99" i="15" s="1"/>
  <c r="Q98" i="15"/>
  <c r="S98" i="15" s="1"/>
  <c r="O98" i="15"/>
  <c r="H98" i="15"/>
  <c r="Q97" i="15"/>
  <c r="H97" i="15"/>
  <c r="O97" i="15" s="1"/>
  <c r="Q96" i="15"/>
  <c r="S96" i="15" s="1"/>
  <c r="H96" i="15"/>
  <c r="O96" i="15" s="1"/>
  <c r="R95" i="15"/>
  <c r="S95" i="15" s="1"/>
  <c r="Q95" i="15"/>
  <c r="P95" i="15"/>
  <c r="K95" i="15"/>
  <c r="J95" i="15"/>
  <c r="I95" i="15"/>
  <c r="H95" i="15"/>
  <c r="O95" i="15" s="1"/>
  <c r="E95" i="15"/>
  <c r="D95" i="15"/>
  <c r="F95" i="15" s="1"/>
  <c r="C95" i="15"/>
  <c r="G86" i="15"/>
  <c r="G85" i="15"/>
  <c r="O85" i="15" s="1"/>
  <c r="Q84" i="15"/>
  <c r="S84" i="15" s="1"/>
  <c r="N84" i="15"/>
  <c r="M84" i="15"/>
  <c r="L84" i="15"/>
  <c r="O86" i="15" s="1"/>
  <c r="G84" i="15"/>
  <c r="E84" i="15"/>
  <c r="F84" i="15" s="1"/>
  <c r="Q82" i="15"/>
  <c r="H82" i="15"/>
  <c r="O82" i="15" s="1"/>
  <c r="S81" i="15"/>
  <c r="Q81" i="15"/>
  <c r="H81" i="15"/>
  <c r="Q80" i="15"/>
  <c r="H80" i="15"/>
  <c r="O80" i="15" s="1"/>
  <c r="Q79" i="15"/>
  <c r="O79" i="15"/>
  <c r="H79" i="15"/>
  <c r="Q78" i="15"/>
  <c r="H78" i="15"/>
  <c r="O78" i="15" s="1"/>
  <c r="R77" i="15"/>
  <c r="Q77" i="15"/>
  <c r="P77" i="15"/>
  <c r="S78" i="15" s="1"/>
  <c r="O77" i="15"/>
  <c r="K77" i="15"/>
  <c r="J77" i="15"/>
  <c r="O81" i="15" s="1"/>
  <c r="I77" i="15"/>
  <c r="H77" i="15"/>
  <c r="E77" i="15"/>
  <c r="D77" i="15"/>
  <c r="C77" i="15"/>
  <c r="F77" i="15" s="1"/>
  <c r="G68" i="15"/>
  <c r="O68" i="15" s="1"/>
  <c r="G67" i="15"/>
  <c r="O67" i="15" s="1"/>
  <c r="Q66" i="15"/>
  <c r="S66" i="15" s="1"/>
  <c r="N66" i="15"/>
  <c r="M66" i="15"/>
  <c r="L66" i="15"/>
  <c r="G66" i="15"/>
  <c r="O66" i="15" s="1"/>
  <c r="E66" i="15"/>
  <c r="F66" i="15" s="1"/>
  <c r="S64" i="15"/>
  <c r="Q64" i="15"/>
  <c r="H64" i="15"/>
  <c r="O64" i="15" s="1"/>
  <c r="Q63" i="15"/>
  <c r="S63" i="15" s="1"/>
  <c r="H63" i="15"/>
  <c r="O63" i="15" s="1"/>
  <c r="S62" i="15"/>
  <c r="Q62" i="15"/>
  <c r="O62" i="15"/>
  <c r="H62" i="15"/>
  <c r="Q61" i="15"/>
  <c r="H61" i="15"/>
  <c r="O61" i="15" s="1"/>
  <c r="Q60" i="15"/>
  <c r="S60" i="15" s="1"/>
  <c r="O60" i="15"/>
  <c r="H60" i="15"/>
  <c r="R59" i="15"/>
  <c r="Q59" i="15"/>
  <c r="P59" i="15"/>
  <c r="S59" i="15" s="1"/>
  <c r="K59" i="15"/>
  <c r="J59" i="15"/>
  <c r="I59" i="15"/>
  <c r="H59" i="15"/>
  <c r="O59" i="15" s="1"/>
  <c r="F59" i="15"/>
  <c r="E59" i="15"/>
  <c r="D59" i="15"/>
  <c r="C59" i="15"/>
  <c r="G50" i="15"/>
  <c r="O50" i="15" s="1"/>
  <c r="G49" i="15"/>
  <c r="O49" i="15" s="1"/>
  <c r="Q48" i="15"/>
  <c r="S48" i="15" s="1"/>
  <c r="N48" i="15"/>
  <c r="O48" i="15" s="1"/>
  <c r="M48" i="15"/>
  <c r="L48" i="15"/>
  <c r="G48" i="15"/>
  <c r="E48" i="15"/>
  <c r="F48" i="15" s="1"/>
  <c r="Q46" i="15"/>
  <c r="H46" i="15"/>
  <c r="O46" i="15" s="1"/>
  <c r="S45" i="15"/>
  <c r="Q45" i="15"/>
  <c r="H45" i="15"/>
  <c r="O45" i="15" s="1"/>
  <c r="Q44" i="15"/>
  <c r="H44" i="15"/>
  <c r="O44" i="15" s="1"/>
  <c r="S43" i="15"/>
  <c r="Q43" i="15"/>
  <c r="O43" i="15"/>
  <c r="H43" i="15"/>
  <c r="Q42" i="15"/>
  <c r="H42" i="15"/>
  <c r="O42" i="15" s="1"/>
  <c r="R41" i="15"/>
  <c r="Q41" i="15"/>
  <c r="S41" i="15" s="1"/>
  <c r="P41" i="15"/>
  <c r="S46" i="15" s="1"/>
  <c r="O41" i="15"/>
  <c r="K41" i="15"/>
  <c r="J41" i="15"/>
  <c r="I41" i="15"/>
  <c r="H41" i="15"/>
  <c r="E41" i="15"/>
  <c r="D41" i="15"/>
  <c r="C41" i="15"/>
  <c r="F41" i="15" s="1"/>
  <c r="O32" i="15"/>
  <c r="G32" i="15"/>
  <c r="G31" i="15"/>
  <c r="Q30" i="15"/>
  <c r="S30" i="15" s="1"/>
  <c r="N30" i="15"/>
  <c r="M30" i="15"/>
  <c r="L30" i="15"/>
  <c r="O31" i="15" s="1"/>
  <c r="G30" i="15"/>
  <c r="O30" i="15" s="1"/>
  <c r="E30" i="15"/>
  <c r="F30" i="15" s="1"/>
  <c r="Q28" i="15"/>
  <c r="H28" i="15"/>
  <c r="O28" i="15" s="1"/>
  <c r="Q27" i="15"/>
  <c r="S27" i="15" s="1"/>
  <c r="H27" i="15"/>
  <c r="O27" i="15" s="1"/>
  <c r="S26" i="15"/>
  <c r="Q26" i="15"/>
  <c r="H26" i="15"/>
  <c r="O26" i="15" s="1"/>
  <c r="Q25" i="15"/>
  <c r="H25" i="15"/>
  <c r="O25" i="15" s="1"/>
  <c r="S24" i="15"/>
  <c r="Q24" i="15"/>
  <c r="H24" i="15"/>
  <c r="R23" i="15"/>
  <c r="Q23" i="15"/>
  <c r="P23" i="15"/>
  <c r="S23" i="15" s="1"/>
  <c r="K23" i="15"/>
  <c r="J23" i="15"/>
  <c r="I23" i="15"/>
  <c r="O24" i="15" s="1"/>
  <c r="H23" i="15"/>
  <c r="O23" i="15" s="1"/>
  <c r="F23" i="15"/>
  <c r="T26" i="15" s="1"/>
  <c r="E23" i="15"/>
  <c r="D23" i="15"/>
  <c r="C23" i="15"/>
  <c r="T60" i="16" l="1"/>
  <c r="T62" i="16"/>
  <c r="T64" i="16"/>
  <c r="T61" i="16"/>
  <c r="T63" i="16"/>
  <c r="T120" i="16"/>
  <c r="T122" i="16"/>
  <c r="T121" i="16"/>
  <c r="T86" i="16"/>
  <c r="T85" i="16"/>
  <c r="T84" i="16"/>
  <c r="T32" i="16"/>
  <c r="T31" i="16"/>
  <c r="T30" i="16"/>
  <c r="T24" i="16"/>
  <c r="T28" i="16"/>
  <c r="T25" i="16"/>
  <c r="T27" i="16"/>
  <c r="T117" i="16"/>
  <c r="T115" i="16"/>
  <c r="T118" i="16"/>
  <c r="T113" i="16"/>
  <c r="T103" i="16"/>
  <c r="T102" i="16"/>
  <c r="T104" i="16"/>
  <c r="T79" i="16"/>
  <c r="T81" i="16"/>
  <c r="T77" i="16"/>
  <c r="T82" i="16"/>
  <c r="T136" i="16"/>
  <c r="T131" i="16"/>
  <c r="T133" i="16"/>
  <c r="T135" i="16"/>
  <c r="T132" i="16"/>
  <c r="T134" i="16"/>
  <c r="T138" i="16"/>
  <c r="T139" i="16"/>
  <c r="T140" i="16"/>
  <c r="T48" i="16"/>
  <c r="T49" i="16"/>
  <c r="T50" i="16"/>
  <c r="T41" i="16"/>
  <c r="T43" i="16"/>
  <c r="T45" i="16"/>
  <c r="T44" i="16"/>
  <c r="T46" i="16"/>
  <c r="T42" i="16"/>
  <c r="T68" i="16"/>
  <c r="T96" i="16"/>
  <c r="S23" i="16"/>
  <c r="T23" i="16" s="1"/>
  <c r="S61" i="16"/>
  <c r="S80" i="16"/>
  <c r="T80" i="16" s="1"/>
  <c r="S118" i="16"/>
  <c r="S28" i="16"/>
  <c r="T99" i="16"/>
  <c r="S135" i="16"/>
  <c r="S59" i="16"/>
  <c r="T59" i="16" s="1"/>
  <c r="T66" i="16"/>
  <c r="S78" i="16"/>
  <c r="T78" i="16" s="1"/>
  <c r="S116" i="16"/>
  <c r="T116" i="16" s="1"/>
  <c r="S26" i="16"/>
  <c r="T26" i="16" s="1"/>
  <c r="S64" i="16"/>
  <c r="T97" i="16"/>
  <c r="S114" i="16"/>
  <c r="T114" i="16" s="1"/>
  <c r="S24" i="16"/>
  <c r="T67" i="16"/>
  <c r="T95" i="16"/>
  <c r="O27" i="16"/>
  <c r="T100" i="16"/>
  <c r="S27" i="16"/>
  <c r="T139" i="15"/>
  <c r="T140" i="15"/>
  <c r="T138" i="15"/>
  <c r="T113" i="15"/>
  <c r="T117" i="15"/>
  <c r="T114" i="15"/>
  <c r="T67" i="15"/>
  <c r="T66" i="15"/>
  <c r="T68" i="15"/>
  <c r="T64" i="15"/>
  <c r="T102" i="15"/>
  <c r="T104" i="15"/>
  <c r="T103" i="15"/>
  <c r="T96" i="15"/>
  <c r="T100" i="15"/>
  <c r="T95" i="15"/>
  <c r="T99" i="15"/>
  <c r="T98" i="15"/>
  <c r="T134" i="15"/>
  <c r="T131" i="15"/>
  <c r="T133" i="15"/>
  <c r="T31" i="15"/>
  <c r="T32" i="15"/>
  <c r="T30" i="15"/>
  <c r="T86" i="15"/>
  <c r="T85" i="15"/>
  <c r="T78" i="15"/>
  <c r="T82" i="15"/>
  <c r="T77" i="15"/>
  <c r="T79" i="15"/>
  <c r="T81" i="15"/>
  <c r="T45" i="15"/>
  <c r="T41" i="15"/>
  <c r="T43" i="15"/>
  <c r="T46" i="15"/>
  <c r="T49" i="15"/>
  <c r="T48" i="15"/>
  <c r="T50" i="15"/>
  <c r="T122" i="15"/>
  <c r="T24" i="15"/>
  <c r="S136" i="15"/>
  <c r="T136" i="15" s="1"/>
  <c r="T60" i="15"/>
  <c r="T27" i="15"/>
  <c r="S115" i="15"/>
  <c r="T115" i="15" s="1"/>
  <c r="S134" i="15"/>
  <c r="S25" i="15"/>
  <c r="S44" i="15"/>
  <c r="T44" i="15" s="1"/>
  <c r="S82" i="15"/>
  <c r="T25" i="15"/>
  <c r="T63" i="15"/>
  <c r="T120" i="15"/>
  <c r="S132" i="15"/>
  <c r="T132" i="15" s="1"/>
  <c r="S42" i="15"/>
  <c r="T42" i="15" s="1"/>
  <c r="S118" i="15"/>
  <c r="T118" i="15" s="1"/>
  <c r="T23" i="15"/>
  <c r="S28" i="15"/>
  <c r="T28" i="15" s="1"/>
  <c r="T62" i="15"/>
  <c r="O84" i="15"/>
  <c r="T84" i="15" s="1"/>
  <c r="S79" i="15"/>
  <c r="S77" i="15"/>
  <c r="S113" i="15"/>
  <c r="S61" i="15"/>
  <c r="T61" i="15" s="1"/>
  <c r="S80" i="15"/>
  <c r="T80" i="15" s="1"/>
  <c r="S97" i="15"/>
  <c r="T97" i="15" s="1"/>
  <c r="S116" i="15"/>
  <c r="T116" i="15" s="1"/>
  <c r="S135" i="15"/>
  <c r="T135" i="15" s="1"/>
  <c r="T59" i="15"/>
  <c r="G140" i="14" l="1"/>
  <c r="G139" i="14"/>
  <c r="O139" i="14" s="1"/>
  <c r="Q138" i="14"/>
  <c r="S138" i="14" s="1"/>
  <c r="N138" i="14"/>
  <c r="M138" i="14"/>
  <c r="L138" i="14"/>
  <c r="O140" i="14" s="1"/>
  <c r="G138" i="14"/>
  <c r="O138" i="14" s="1"/>
  <c r="E138" i="14"/>
  <c r="F138" i="14" s="1"/>
  <c r="S136" i="14"/>
  <c r="Q136" i="14"/>
  <c r="H136" i="14"/>
  <c r="O136" i="14" s="1"/>
  <c r="Q135" i="14"/>
  <c r="S135" i="14" s="1"/>
  <c r="H135" i="14"/>
  <c r="O135" i="14" s="1"/>
  <c r="S134" i="14"/>
  <c r="Q134" i="14"/>
  <c r="H134" i="14"/>
  <c r="Q133" i="14"/>
  <c r="H133" i="14"/>
  <c r="O133" i="14" s="1"/>
  <c r="S132" i="14"/>
  <c r="Q132" i="14"/>
  <c r="H132" i="14"/>
  <c r="R131" i="14"/>
  <c r="Q131" i="14"/>
  <c r="P131" i="14"/>
  <c r="S131" i="14" s="1"/>
  <c r="K131" i="14"/>
  <c r="J131" i="14"/>
  <c r="I131" i="14"/>
  <c r="O132" i="14" s="1"/>
  <c r="H131" i="14"/>
  <c r="E131" i="14"/>
  <c r="D131" i="14"/>
  <c r="F131" i="14" s="1"/>
  <c r="C131" i="14"/>
  <c r="G122" i="14"/>
  <c r="O122" i="14" s="1"/>
  <c r="G121" i="14"/>
  <c r="O121" i="14" s="1"/>
  <c r="Q120" i="14"/>
  <c r="S120" i="14" s="1"/>
  <c r="N120" i="14"/>
  <c r="O120" i="14" s="1"/>
  <c r="M120" i="14"/>
  <c r="L120" i="14"/>
  <c r="G120" i="14"/>
  <c r="E120" i="14"/>
  <c r="F120" i="14" s="1"/>
  <c r="Q118" i="14"/>
  <c r="S118" i="14" s="1"/>
  <c r="H118" i="14"/>
  <c r="O118" i="14" s="1"/>
  <c r="S117" i="14"/>
  <c r="Q117" i="14"/>
  <c r="H117" i="14"/>
  <c r="O117" i="14" s="1"/>
  <c r="Q116" i="14"/>
  <c r="S116" i="14" s="1"/>
  <c r="H116" i="14"/>
  <c r="O116" i="14" s="1"/>
  <c r="S115" i="14"/>
  <c r="Q115" i="14"/>
  <c r="O115" i="14"/>
  <c r="H115" i="14"/>
  <c r="Q114" i="14"/>
  <c r="H114" i="14"/>
  <c r="O114" i="14" s="1"/>
  <c r="S113" i="14"/>
  <c r="R113" i="14"/>
  <c r="Q113" i="14"/>
  <c r="P113" i="14"/>
  <c r="S114" i="14" s="1"/>
  <c r="O113" i="14"/>
  <c r="K113" i="14"/>
  <c r="J113" i="14"/>
  <c r="I113" i="14"/>
  <c r="H113" i="14"/>
  <c r="E113" i="14"/>
  <c r="D113" i="14"/>
  <c r="C113" i="14"/>
  <c r="F113" i="14" s="1"/>
  <c r="G104" i="14"/>
  <c r="G103" i="14"/>
  <c r="Q102" i="14"/>
  <c r="S102" i="14" s="1"/>
  <c r="N102" i="14"/>
  <c r="M102" i="14"/>
  <c r="O104" i="14" s="1"/>
  <c r="L102" i="14"/>
  <c r="O103" i="14" s="1"/>
  <c r="G102" i="14"/>
  <c r="O102" i="14" s="1"/>
  <c r="E102" i="14"/>
  <c r="F102" i="14" s="1"/>
  <c r="Q100" i="14"/>
  <c r="H100" i="14"/>
  <c r="O100" i="14" s="1"/>
  <c r="Q99" i="14"/>
  <c r="S99" i="14" s="1"/>
  <c r="H99" i="14"/>
  <c r="O99" i="14" s="1"/>
  <c r="S98" i="14"/>
  <c r="Q98" i="14"/>
  <c r="H98" i="14"/>
  <c r="O98" i="14" s="1"/>
  <c r="Q97" i="14"/>
  <c r="H97" i="14"/>
  <c r="O97" i="14" s="1"/>
  <c r="S96" i="14"/>
  <c r="Q96" i="14"/>
  <c r="H96" i="14"/>
  <c r="R95" i="14"/>
  <c r="Q95" i="14"/>
  <c r="P95" i="14"/>
  <c r="S100" i="14" s="1"/>
  <c r="K95" i="14"/>
  <c r="O96" i="14" s="1"/>
  <c r="J95" i="14"/>
  <c r="I95" i="14"/>
  <c r="H95" i="14"/>
  <c r="F95" i="14"/>
  <c r="E95" i="14"/>
  <c r="D95" i="14"/>
  <c r="C95" i="14"/>
  <c r="G86" i="14"/>
  <c r="O86" i="14" s="1"/>
  <c r="O85" i="14"/>
  <c r="G85" i="14"/>
  <c r="Q84" i="14"/>
  <c r="S84" i="14" s="1"/>
  <c r="N84" i="14"/>
  <c r="M84" i="14"/>
  <c r="L84" i="14"/>
  <c r="G84" i="14"/>
  <c r="O84" i="14" s="1"/>
  <c r="E84" i="14"/>
  <c r="F84" i="14" s="1"/>
  <c r="Q82" i="14"/>
  <c r="S82" i="14" s="1"/>
  <c r="H82" i="14"/>
  <c r="O82" i="14" s="1"/>
  <c r="Q81" i="14"/>
  <c r="H81" i="14"/>
  <c r="O81" i="14" s="1"/>
  <c r="Q80" i="14"/>
  <c r="S80" i="14" s="1"/>
  <c r="H80" i="14"/>
  <c r="O80" i="14" s="1"/>
  <c r="S79" i="14"/>
  <c r="Q79" i="14"/>
  <c r="H79" i="14"/>
  <c r="O79" i="14" s="1"/>
  <c r="Q78" i="14"/>
  <c r="S78" i="14" s="1"/>
  <c r="H78" i="14"/>
  <c r="O78" i="14" s="1"/>
  <c r="R77" i="14"/>
  <c r="Q77" i="14"/>
  <c r="S77" i="14" s="1"/>
  <c r="P77" i="14"/>
  <c r="S81" i="14" s="1"/>
  <c r="K77" i="14"/>
  <c r="J77" i="14"/>
  <c r="I77" i="14"/>
  <c r="H77" i="14"/>
  <c r="O77" i="14" s="1"/>
  <c r="E77" i="14"/>
  <c r="F77" i="14" s="1"/>
  <c r="D77" i="14"/>
  <c r="C77" i="14"/>
  <c r="O68" i="14"/>
  <c r="G68" i="14"/>
  <c r="G67" i="14"/>
  <c r="O67" i="14" s="1"/>
  <c r="Q66" i="14"/>
  <c r="S66" i="14" s="1"/>
  <c r="O66" i="14"/>
  <c r="T66" i="14" s="1"/>
  <c r="N66" i="14"/>
  <c r="M66" i="14"/>
  <c r="L66" i="14"/>
  <c r="G66" i="14"/>
  <c r="F66" i="14"/>
  <c r="E66" i="14"/>
  <c r="Q64" i="14"/>
  <c r="H64" i="14"/>
  <c r="O64" i="14" s="1"/>
  <c r="Q63" i="14"/>
  <c r="H63" i="14"/>
  <c r="O63" i="14" s="1"/>
  <c r="Q62" i="14"/>
  <c r="H62" i="14"/>
  <c r="O62" i="14" s="1"/>
  <c r="Q61" i="14"/>
  <c r="H61" i="14"/>
  <c r="O61" i="14" s="1"/>
  <c r="Q60" i="14"/>
  <c r="H60" i="14"/>
  <c r="O60" i="14" s="1"/>
  <c r="R59" i="14"/>
  <c r="Q59" i="14"/>
  <c r="P59" i="14"/>
  <c r="S63" i="14" s="1"/>
  <c r="K59" i="14"/>
  <c r="J59" i="14"/>
  <c r="I59" i="14"/>
  <c r="O59" i="14" s="1"/>
  <c r="H59" i="14"/>
  <c r="E59" i="14"/>
  <c r="D59" i="14"/>
  <c r="C59" i="14"/>
  <c r="F59" i="14" s="1"/>
  <c r="G50" i="14"/>
  <c r="O50" i="14" s="1"/>
  <c r="O49" i="14"/>
  <c r="G49" i="14"/>
  <c r="S48" i="14"/>
  <c r="Q48" i="14"/>
  <c r="N48" i="14"/>
  <c r="M48" i="14"/>
  <c r="L48" i="14"/>
  <c r="G48" i="14"/>
  <c r="O48" i="14" s="1"/>
  <c r="F48" i="14"/>
  <c r="T49" i="14" s="1"/>
  <c r="E48" i="14"/>
  <c r="Q46" i="14"/>
  <c r="S46" i="14" s="1"/>
  <c r="H46" i="14"/>
  <c r="Q45" i="14"/>
  <c r="S45" i="14" s="1"/>
  <c r="H45" i="14"/>
  <c r="O45" i="14" s="1"/>
  <c r="Q44" i="14"/>
  <c r="S44" i="14" s="1"/>
  <c r="H44" i="14"/>
  <c r="O44" i="14" s="1"/>
  <c r="Q43" i="14"/>
  <c r="H43" i="14"/>
  <c r="O43" i="14" s="1"/>
  <c r="Q42" i="14"/>
  <c r="S42" i="14" s="1"/>
  <c r="H42" i="14"/>
  <c r="O42" i="14" s="1"/>
  <c r="S41" i="14"/>
  <c r="R41" i="14"/>
  <c r="Q41" i="14"/>
  <c r="P41" i="14"/>
  <c r="S43" i="14" s="1"/>
  <c r="K41" i="14"/>
  <c r="J41" i="14"/>
  <c r="I41" i="14"/>
  <c r="O46" i="14" s="1"/>
  <c r="H41" i="14"/>
  <c r="O41" i="14" s="1"/>
  <c r="E41" i="14"/>
  <c r="D41" i="14"/>
  <c r="C41" i="14"/>
  <c r="F41" i="14" s="1"/>
  <c r="G32" i="14"/>
  <c r="O32" i="14" s="1"/>
  <c r="G31" i="14"/>
  <c r="O31" i="14" s="1"/>
  <c r="S30" i="14"/>
  <c r="Q30" i="14"/>
  <c r="N30" i="14"/>
  <c r="M30" i="14"/>
  <c r="O30" i="14" s="1"/>
  <c r="L30" i="14"/>
  <c r="G30" i="14"/>
  <c r="E30" i="14"/>
  <c r="F30" i="14" s="1"/>
  <c r="Q28" i="14"/>
  <c r="H28" i="14"/>
  <c r="Q27" i="14"/>
  <c r="H27" i="14"/>
  <c r="Q26" i="14"/>
  <c r="H26" i="14"/>
  <c r="O26" i="14" s="1"/>
  <c r="Q25" i="14"/>
  <c r="H25" i="14"/>
  <c r="O25" i="14" s="1"/>
  <c r="Q24" i="14"/>
  <c r="H24" i="14"/>
  <c r="O24" i="14" s="1"/>
  <c r="R23" i="14"/>
  <c r="S23" i="14" s="1"/>
  <c r="Q23" i="14"/>
  <c r="P23" i="14"/>
  <c r="S25" i="14" s="1"/>
  <c r="K23" i="14"/>
  <c r="O23" i="14" s="1"/>
  <c r="J23" i="14"/>
  <c r="O27" i="14" s="1"/>
  <c r="I23" i="14"/>
  <c r="H23" i="14"/>
  <c r="E23" i="14"/>
  <c r="D23" i="14"/>
  <c r="C23" i="14"/>
  <c r="F23" i="14" s="1"/>
  <c r="T27" i="14" l="1"/>
  <c r="T24" i="14"/>
  <c r="T23" i="14"/>
  <c r="T25" i="14"/>
  <c r="T96" i="14"/>
  <c r="T140" i="14"/>
  <c r="T139" i="14"/>
  <c r="T138" i="14"/>
  <c r="T84" i="14"/>
  <c r="T86" i="14"/>
  <c r="T85" i="14"/>
  <c r="T46" i="14"/>
  <c r="T41" i="14"/>
  <c r="T43" i="14"/>
  <c r="T44" i="14"/>
  <c r="T45" i="14"/>
  <c r="T42" i="14"/>
  <c r="T136" i="14"/>
  <c r="T133" i="14"/>
  <c r="T135" i="14"/>
  <c r="T132" i="14"/>
  <c r="T60" i="14"/>
  <c r="T63" i="14"/>
  <c r="T104" i="14"/>
  <c r="T103" i="14"/>
  <c r="T102" i="14"/>
  <c r="T68" i="14"/>
  <c r="T32" i="14"/>
  <c r="T31" i="14"/>
  <c r="T30" i="14"/>
  <c r="T115" i="14"/>
  <c r="T117" i="14"/>
  <c r="T114" i="14"/>
  <c r="T116" i="14"/>
  <c r="T118" i="14"/>
  <c r="T113" i="14"/>
  <c r="T67" i="14"/>
  <c r="T77" i="14"/>
  <c r="T79" i="14"/>
  <c r="T81" i="14"/>
  <c r="T78" i="14"/>
  <c r="T80" i="14"/>
  <c r="T82" i="14"/>
  <c r="T120" i="14"/>
  <c r="T122" i="14"/>
  <c r="T121" i="14"/>
  <c r="S61" i="14"/>
  <c r="T61" i="14" s="1"/>
  <c r="S28" i="14"/>
  <c r="T99" i="14"/>
  <c r="S59" i="14"/>
  <c r="T59" i="14" s="1"/>
  <c r="O131" i="14"/>
  <c r="T131" i="14" s="1"/>
  <c r="S26" i="14"/>
  <c r="T26" i="14" s="1"/>
  <c r="S64" i="14"/>
  <c r="T64" i="14" s="1"/>
  <c r="S95" i="14"/>
  <c r="T95" i="14" s="1"/>
  <c r="S133" i="14"/>
  <c r="O28" i="14"/>
  <c r="T28" i="14" s="1"/>
  <c r="O95" i="14"/>
  <c r="S97" i="14"/>
  <c r="T97" i="14"/>
  <c r="S24" i="14"/>
  <c r="S62" i="14"/>
  <c r="T62" i="14" s="1"/>
  <c r="T50" i="14"/>
  <c r="T100" i="14"/>
  <c r="S60" i="14"/>
  <c r="O134" i="14"/>
  <c r="T134" i="14" s="1"/>
  <c r="S27" i="14"/>
  <c r="T98" i="14"/>
  <c r="T48" i="14"/>
  <c r="G140" i="13" l="1"/>
  <c r="O140" i="13" s="1"/>
  <c r="O139" i="13"/>
  <c r="G139" i="13"/>
  <c r="Q138" i="13"/>
  <c r="S138" i="13" s="1"/>
  <c r="N138" i="13"/>
  <c r="M138" i="13"/>
  <c r="O138" i="13" s="1"/>
  <c r="L138" i="13"/>
  <c r="G138" i="13"/>
  <c r="E138" i="13"/>
  <c r="F138" i="13" s="1"/>
  <c r="S136" i="13"/>
  <c r="Q136" i="13"/>
  <c r="H136" i="13"/>
  <c r="O136" i="13" s="1"/>
  <c r="Q135" i="13"/>
  <c r="S135" i="13" s="1"/>
  <c r="H135" i="13"/>
  <c r="O135" i="13" s="1"/>
  <c r="Q134" i="13"/>
  <c r="S134" i="13" s="1"/>
  <c r="H134" i="13"/>
  <c r="Q133" i="13"/>
  <c r="H133" i="13"/>
  <c r="O133" i="13" s="1"/>
  <c r="Q132" i="13"/>
  <c r="H132" i="13"/>
  <c r="O132" i="13" s="1"/>
  <c r="R131" i="13"/>
  <c r="Q131" i="13"/>
  <c r="P131" i="13"/>
  <c r="S132" i="13" s="1"/>
  <c r="K131" i="13"/>
  <c r="O134" i="13" s="1"/>
  <c r="J131" i="13"/>
  <c r="I131" i="13"/>
  <c r="H131" i="13"/>
  <c r="E131" i="13"/>
  <c r="F131" i="13" s="1"/>
  <c r="D131" i="13"/>
  <c r="C131" i="13"/>
  <c r="G122" i="13"/>
  <c r="O122" i="13" s="1"/>
  <c r="O121" i="13"/>
  <c r="G121" i="13"/>
  <c r="Q120" i="13"/>
  <c r="S120" i="13" s="1"/>
  <c r="O120" i="13"/>
  <c r="N120" i="13"/>
  <c r="M120" i="13"/>
  <c r="L120" i="13"/>
  <c r="G120" i="13"/>
  <c r="E120" i="13"/>
  <c r="F120" i="13" s="1"/>
  <c r="Q118" i="13"/>
  <c r="H118" i="13"/>
  <c r="O118" i="13" s="1"/>
  <c r="Q117" i="13"/>
  <c r="H117" i="13"/>
  <c r="O117" i="13" s="1"/>
  <c r="Q116" i="13"/>
  <c r="H116" i="13"/>
  <c r="O116" i="13" s="1"/>
  <c r="Q115" i="13"/>
  <c r="O115" i="13"/>
  <c r="H115" i="13"/>
  <c r="Q114" i="13"/>
  <c r="H114" i="13"/>
  <c r="O114" i="13" s="1"/>
  <c r="R113" i="13"/>
  <c r="Q113" i="13"/>
  <c r="P113" i="13"/>
  <c r="S118" i="13" s="1"/>
  <c r="O113" i="13"/>
  <c r="K113" i="13"/>
  <c r="J113" i="13"/>
  <c r="I113" i="13"/>
  <c r="H113" i="13"/>
  <c r="E113" i="13"/>
  <c r="F113" i="13" s="1"/>
  <c r="D113" i="13"/>
  <c r="C113" i="13"/>
  <c r="G104" i="13"/>
  <c r="O104" i="13" s="1"/>
  <c r="G103" i="13"/>
  <c r="Q102" i="13"/>
  <c r="S102" i="13" s="1"/>
  <c r="O102" i="13"/>
  <c r="N102" i="13"/>
  <c r="M102" i="13"/>
  <c r="L102" i="13"/>
  <c r="O103" i="13" s="1"/>
  <c r="G102" i="13"/>
  <c r="F102" i="13"/>
  <c r="E102" i="13"/>
  <c r="Q100" i="13"/>
  <c r="H100" i="13"/>
  <c r="O100" i="13" s="1"/>
  <c r="Q99" i="13"/>
  <c r="H99" i="13"/>
  <c r="O99" i="13" s="1"/>
  <c r="Q98" i="13"/>
  <c r="H98" i="13"/>
  <c r="O98" i="13" s="1"/>
  <c r="Q97" i="13"/>
  <c r="H97" i="13"/>
  <c r="O97" i="13" s="1"/>
  <c r="Q96" i="13"/>
  <c r="H96" i="13"/>
  <c r="R95" i="13"/>
  <c r="Q95" i="13"/>
  <c r="P95" i="13"/>
  <c r="S99" i="13" s="1"/>
  <c r="K95" i="13"/>
  <c r="J95" i="13"/>
  <c r="I95" i="13"/>
  <c r="O96" i="13" s="1"/>
  <c r="H95" i="13"/>
  <c r="O95" i="13" s="1"/>
  <c r="F95" i="13"/>
  <c r="E95" i="13"/>
  <c r="D95" i="13"/>
  <c r="C95" i="13"/>
  <c r="G86" i="13"/>
  <c r="O86" i="13" s="1"/>
  <c r="G85" i="13"/>
  <c r="O85" i="13" s="1"/>
  <c r="S84" i="13"/>
  <c r="Q84" i="13"/>
  <c r="N84" i="13"/>
  <c r="M84" i="13"/>
  <c r="L84" i="13"/>
  <c r="G84" i="13"/>
  <c r="O84" i="13" s="1"/>
  <c r="F84" i="13"/>
  <c r="T85" i="13" s="1"/>
  <c r="E84" i="13"/>
  <c r="Q82" i="13"/>
  <c r="S82" i="13" s="1"/>
  <c r="O82" i="13"/>
  <c r="H82" i="13"/>
  <c r="Q81" i="13"/>
  <c r="H81" i="13"/>
  <c r="O81" i="13" s="1"/>
  <c r="Q80" i="13"/>
  <c r="H80" i="13"/>
  <c r="O80" i="13" s="1"/>
  <c r="Q79" i="13"/>
  <c r="H79" i="13"/>
  <c r="O79" i="13" s="1"/>
  <c r="Q78" i="13"/>
  <c r="S78" i="13" s="1"/>
  <c r="H78" i="13"/>
  <c r="O78" i="13" s="1"/>
  <c r="R77" i="13"/>
  <c r="S79" i="13" s="1"/>
  <c r="Q77" i="13"/>
  <c r="S77" i="13" s="1"/>
  <c r="P77" i="13"/>
  <c r="S80" i="13" s="1"/>
  <c r="K77" i="13"/>
  <c r="J77" i="13"/>
  <c r="I77" i="13"/>
  <c r="H77" i="13"/>
  <c r="O77" i="13" s="1"/>
  <c r="E77" i="13"/>
  <c r="D77" i="13"/>
  <c r="C77" i="13"/>
  <c r="F77" i="13" s="1"/>
  <c r="G68" i="13"/>
  <c r="G67" i="13"/>
  <c r="O67" i="13" s="1"/>
  <c r="S66" i="13"/>
  <c r="Q66" i="13"/>
  <c r="N66" i="13"/>
  <c r="M66" i="13"/>
  <c r="L66" i="13"/>
  <c r="O68" i="13" s="1"/>
  <c r="T68" i="13" s="1"/>
  <c r="G66" i="13"/>
  <c r="O66" i="13" s="1"/>
  <c r="T66" i="13" s="1"/>
  <c r="F66" i="13"/>
  <c r="E66" i="13"/>
  <c r="Q64" i="13"/>
  <c r="S64" i="13" s="1"/>
  <c r="H64" i="13"/>
  <c r="Q63" i="13"/>
  <c r="S63" i="13" s="1"/>
  <c r="H63" i="13"/>
  <c r="Q62" i="13"/>
  <c r="H62" i="13"/>
  <c r="O62" i="13" s="1"/>
  <c r="Q61" i="13"/>
  <c r="H61" i="13"/>
  <c r="O61" i="13" s="1"/>
  <c r="S60" i="13"/>
  <c r="Q60" i="13"/>
  <c r="H60" i="13"/>
  <c r="O60" i="13" s="1"/>
  <c r="R59" i="13"/>
  <c r="S59" i="13" s="1"/>
  <c r="Q59" i="13"/>
  <c r="P59" i="13"/>
  <c r="S61" i="13" s="1"/>
  <c r="K59" i="13"/>
  <c r="J59" i="13"/>
  <c r="O63" i="13" s="1"/>
  <c r="I59" i="13"/>
  <c r="O59" i="13" s="1"/>
  <c r="H59" i="13"/>
  <c r="E59" i="13"/>
  <c r="D59" i="13"/>
  <c r="C59" i="13"/>
  <c r="F59" i="13" s="1"/>
  <c r="G50" i="13"/>
  <c r="O50" i="13" s="1"/>
  <c r="G49" i="13"/>
  <c r="O49" i="13" s="1"/>
  <c r="S48" i="13"/>
  <c r="Q48" i="13"/>
  <c r="N48" i="13"/>
  <c r="M48" i="13"/>
  <c r="L48" i="13"/>
  <c r="G48" i="13"/>
  <c r="O48" i="13" s="1"/>
  <c r="E48" i="13"/>
  <c r="F48" i="13" s="1"/>
  <c r="S46" i="13"/>
  <c r="Q46" i="13"/>
  <c r="H46" i="13"/>
  <c r="Q45" i="13"/>
  <c r="S45" i="13" s="1"/>
  <c r="H45" i="13"/>
  <c r="Q44" i="13"/>
  <c r="S44" i="13" s="1"/>
  <c r="O44" i="13"/>
  <c r="H44" i="13"/>
  <c r="Q43" i="13"/>
  <c r="H43" i="13"/>
  <c r="O43" i="13" s="1"/>
  <c r="Q42" i="13"/>
  <c r="S42" i="13" s="1"/>
  <c r="H42" i="13"/>
  <c r="O42" i="13" s="1"/>
  <c r="S41" i="13"/>
  <c r="R41" i="13"/>
  <c r="S43" i="13" s="1"/>
  <c r="Q41" i="13"/>
  <c r="P41" i="13"/>
  <c r="K41" i="13"/>
  <c r="J41" i="13"/>
  <c r="O41" i="13" s="1"/>
  <c r="I41" i="13"/>
  <c r="O46" i="13" s="1"/>
  <c r="H41" i="13"/>
  <c r="E41" i="13"/>
  <c r="D41" i="13"/>
  <c r="C41" i="13"/>
  <c r="F41" i="13" s="1"/>
  <c r="G32" i="13"/>
  <c r="G31" i="13"/>
  <c r="O31" i="13" s="1"/>
  <c r="Q30" i="13"/>
  <c r="S30" i="13" s="1"/>
  <c r="N30" i="13"/>
  <c r="M30" i="13"/>
  <c r="O30" i="13" s="1"/>
  <c r="L30" i="13"/>
  <c r="O32" i="13" s="1"/>
  <c r="G30" i="13"/>
  <c r="E30" i="13"/>
  <c r="F30" i="13" s="1"/>
  <c r="Q28" i="13"/>
  <c r="H28" i="13"/>
  <c r="O28" i="13" s="1"/>
  <c r="Q27" i="13"/>
  <c r="S27" i="13" s="1"/>
  <c r="H27" i="13"/>
  <c r="Q26" i="13"/>
  <c r="H26" i="13"/>
  <c r="Q25" i="13"/>
  <c r="H25" i="13"/>
  <c r="O25" i="13" s="1"/>
  <c r="Q24" i="13"/>
  <c r="H24" i="13"/>
  <c r="O24" i="13" s="1"/>
  <c r="R23" i="13"/>
  <c r="Q23" i="13"/>
  <c r="P23" i="13"/>
  <c r="S23" i="13" s="1"/>
  <c r="K23" i="13"/>
  <c r="O23" i="13" s="1"/>
  <c r="J23" i="13"/>
  <c r="I23" i="13"/>
  <c r="O27" i="13" s="1"/>
  <c r="H23" i="13"/>
  <c r="E23" i="13"/>
  <c r="D23" i="13"/>
  <c r="F23" i="13" s="1"/>
  <c r="C23" i="13"/>
  <c r="G140" i="12"/>
  <c r="O140" i="12" s="1"/>
  <c r="G139" i="12"/>
  <c r="O139" i="12" s="1"/>
  <c r="Q138" i="12"/>
  <c r="S138" i="12" s="1"/>
  <c r="N138" i="12"/>
  <c r="M138" i="12"/>
  <c r="L138" i="12"/>
  <c r="G138" i="12"/>
  <c r="O138" i="12" s="1"/>
  <c r="E138" i="12"/>
  <c r="F138" i="12" s="1"/>
  <c r="Q136" i="12"/>
  <c r="O136" i="12"/>
  <c r="H136" i="12"/>
  <c r="Q135" i="12"/>
  <c r="H135" i="12"/>
  <c r="Q134" i="12"/>
  <c r="H134" i="12"/>
  <c r="Q133" i="12"/>
  <c r="H133" i="12"/>
  <c r="Q132" i="12"/>
  <c r="H132" i="12"/>
  <c r="R131" i="12"/>
  <c r="Q131" i="12"/>
  <c r="P131" i="12"/>
  <c r="S133" i="12" s="1"/>
  <c r="K131" i="12"/>
  <c r="J131" i="12"/>
  <c r="I131" i="12"/>
  <c r="H131" i="12"/>
  <c r="E131" i="12"/>
  <c r="D131" i="12"/>
  <c r="C131" i="12"/>
  <c r="F131" i="12" s="1"/>
  <c r="G122" i="12"/>
  <c r="G121" i="12"/>
  <c r="Q120" i="12"/>
  <c r="S120" i="12" s="1"/>
  <c r="N120" i="12"/>
  <c r="M120" i="12"/>
  <c r="L120" i="12"/>
  <c r="G120" i="12"/>
  <c r="F120" i="12"/>
  <c r="E120" i="12"/>
  <c r="Q118" i="12"/>
  <c r="H118" i="12"/>
  <c r="Q117" i="12"/>
  <c r="S117" i="12" s="1"/>
  <c r="H117" i="12"/>
  <c r="Q116" i="12"/>
  <c r="H116" i="12"/>
  <c r="O116" i="12" s="1"/>
  <c r="Q115" i="12"/>
  <c r="H115" i="12"/>
  <c r="O115" i="12" s="1"/>
  <c r="Q114" i="12"/>
  <c r="H114" i="12"/>
  <c r="O114" i="12" s="1"/>
  <c r="R113" i="12"/>
  <c r="Q113" i="12"/>
  <c r="P113" i="12"/>
  <c r="K113" i="12"/>
  <c r="J113" i="12"/>
  <c r="O113" i="12" s="1"/>
  <c r="I113" i="12"/>
  <c r="H113" i="12"/>
  <c r="E113" i="12"/>
  <c r="D113" i="12"/>
  <c r="C113" i="12"/>
  <c r="F113" i="12" s="1"/>
  <c r="G104" i="12"/>
  <c r="G103" i="12"/>
  <c r="O103" i="12" s="1"/>
  <c r="S102" i="12"/>
  <c r="Q102" i="12"/>
  <c r="N102" i="12"/>
  <c r="M102" i="12"/>
  <c r="L102" i="12"/>
  <c r="G102" i="12"/>
  <c r="E102" i="12"/>
  <c r="F102" i="12" s="1"/>
  <c r="Q100" i="12"/>
  <c r="H100" i="12"/>
  <c r="Q99" i="12"/>
  <c r="H99" i="12"/>
  <c r="O99" i="12" s="1"/>
  <c r="Q98" i="12"/>
  <c r="H98" i="12"/>
  <c r="O98" i="12" s="1"/>
  <c r="Q97" i="12"/>
  <c r="H97" i="12"/>
  <c r="Q96" i="12"/>
  <c r="H96" i="12"/>
  <c r="R95" i="12"/>
  <c r="Q95" i="12"/>
  <c r="P95" i="12"/>
  <c r="S95" i="12" s="1"/>
  <c r="K95" i="12"/>
  <c r="J95" i="12"/>
  <c r="I95" i="12"/>
  <c r="H95" i="12"/>
  <c r="E95" i="12"/>
  <c r="D95" i="12"/>
  <c r="C95" i="12"/>
  <c r="G86" i="12"/>
  <c r="G85" i="12"/>
  <c r="Q84" i="12"/>
  <c r="S84" i="12" s="1"/>
  <c r="N84" i="12"/>
  <c r="M84" i="12"/>
  <c r="L84" i="12"/>
  <c r="G84" i="12"/>
  <c r="E84" i="12"/>
  <c r="F84" i="12" s="1"/>
  <c r="Q82" i="12"/>
  <c r="H82" i="12"/>
  <c r="Q81" i="12"/>
  <c r="H81" i="12"/>
  <c r="Q80" i="12"/>
  <c r="H80" i="12"/>
  <c r="Q79" i="12"/>
  <c r="O79" i="12"/>
  <c r="H79" i="12"/>
  <c r="Q78" i="12"/>
  <c r="H78" i="12"/>
  <c r="R77" i="12"/>
  <c r="Q77" i="12"/>
  <c r="P77" i="12"/>
  <c r="S80" i="12" s="1"/>
  <c r="K77" i="12"/>
  <c r="J77" i="12"/>
  <c r="I77" i="12"/>
  <c r="O81" i="12" s="1"/>
  <c r="H77" i="12"/>
  <c r="E77" i="12"/>
  <c r="D77" i="12"/>
  <c r="C77" i="12"/>
  <c r="F77" i="12" s="1"/>
  <c r="G68" i="12"/>
  <c r="G67" i="12"/>
  <c r="Q66" i="12"/>
  <c r="S66" i="12" s="1"/>
  <c r="N66" i="12"/>
  <c r="M66" i="12"/>
  <c r="L66" i="12"/>
  <c r="G66" i="12"/>
  <c r="E66" i="12"/>
  <c r="F66" i="12" s="1"/>
  <c r="Q64" i="12"/>
  <c r="H64" i="12"/>
  <c r="Q63" i="12"/>
  <c r="H63" i="12"/>
  <c r="O63" i="12" s="1"/>
  <c r="S62" i="12"/>
  <c r="Q62" i="12"/>
  <c r="H62" i="12"/>
  <c r="Q61" i="12"/>
  <c r="H61" i="12"/>
  <c r="Q60" i="12"/>
  <c r="H60" i="12"/>
  <c r="O60" i="12" s="1"/>
  <c r="R59" i="12"/>
  <c r="Q59" i="12"/>
  <c r="P59" i="12"/>
  <c r="K59" i="12"/>
  <c r="J59" i="12"/>
  <c r="I59" i="12"/>
  <c r="H59" i="12"/>
  <c r="E59" i="12"/>
  <c r="D59" i="12"/>
  <c r="C59" i="12"/>
  <c r="F59" i="12" s="1"/>
  <c r="G50" i="12"/>
  <c r="G49" i="12"/>
  <c r="Q48" i="12"/>
  <c r="S48" i="12" s="1"/>
  <c r="N48" i="12"/>
  <c r="M48" i="12"/>
  <c r="L48" i="12"/>
  <c r="G48" i="12"/>
  <c r="E48" i="12"/>
  <c r="F48" i="12" s="1"/>
  <c r="Q46" i="12"/>
  <c r="S46" i="12" s="1"/>
  <c r="H46" i="12"/>
  <c r="Q45" i="12"/>
  <c r="H45" i="12"/>
  <c r="Q44" i="12"/>
  <c r="S44" i="12" s="1"/>
  <c r="H44" i="12"/>
  <c r="S43" i="12"/>
  <c r="Q43" i="12"/>
  <c r="H43" i="12"/>
  <c r="O43" i="12" s="1"/>
  <c r="Q42" i="12"/>
  <c r="S42" i="12" s="1"/>
  <c r="H42" i="12"/>
  <c r="R41" i="12"/>
  <c r="Q41" i="12"/>
  <c r="S41" i="12" s="1"/>
  <c r="P41" i="12"/>
  <c r="S45" i="12" s="1"/>
  <c r="K41" i="12"/>
  <c r="J41" i="12"/>
  <c r="I41" i="12"/>
  <c r="H41" i="12"/>
  <c r="E41" i="12"/>
  <c r="D41" i="12"/>
  <c r="C41" i="12"/>
  <c r="F41" i="12" s="1"/>
  <c r="G32" i="12"/>
  <c r="G31" i="12"/>
  <c r="Q30" i="12"/>
  <c r="S30" i="12" s="1"/>
  <c r="N30" i="12"/>
  <c r="M30" i="12"/>
  <c r="L30" i="12"/>
  <c r="O32" i="12" s="1"/>
  <c r="T32" i="12" s="1"/>
  <c r="G30" i="12"/>
  <c r="O30" i="12" s="1"/>
  <c r="E30" i="12"/>
  <c r="F30" i="12" s="1"/>
  <c r="Q28" i="12"/>
  <c r="H28" i="12"/>
  <c r="O28" i="12" s="1"/>
  <c r="Q27" i="12"/>
  <c r="H27" i="12"/>
  <c r="Q26" i="12"/>
  <c r="H26" i="12"/>
  <c r="Q25" i="12"/>
  <c r="H25" i="12"/>
  <c r="Q24" i="12"/>
  <c r="H24" i="12"/>
  <c r="R23" i="12"/>
  <c r="Q23" i="12"/>
  <c r="P23" i="12"/>
  <c r="S28" i="12" s="1"/>
  <c r="K23" i="12"/>
  <c r="J23" i="12"/>
  <c r="I23" i="12"/>
  <c r="H23" i="12"/>
  <c r="E23" i="12"/>
  <c r="D23" i="12"/>
  <c r="C23" i="12"/>
  <c r="F23" i="12" s="1"/>
  <c r="S61" i="12" l="1"/>
  <c r="S63" i="12"/>
  <c r="S99" i="12"/>
  <c r="O104" i="12"/>
  <c r="O122" i="12"/>
  <c r="T122" i="12" s="1"/>
  <c r="O24" i="12"/>
  <c r="O41" i="12"/>
  <c r="O44" i="12"/>
  <c r="O49" i="12"/>
  <c r="O84" i="12"/>
  <c r="S136" i="12"/>
  <c r="T136" i="12" s="1"/>
  <c r="O50" i="12"/>
  <c r="O80" i="12"/>
  <c r="T80" i="12" s="1"/>
  <c r="S100" i="12"/>
  <c r="S131" i="12"/>
  <c r="O66" i="12"/>
  <c r="O85" i="12"/>
  <c r="O96" i="12"/>
  <c r="O121" i="12"/>
  <c r="O132" i="12"/>
  <c r="T132" i="12" s="1"/>
  <c r="O45" i="12"/>
  <c r="O25" i="12"/>
  <c r="S60" i="12"/>
  <c r="T60" i="12" s="1"/>
  <c r="O67" i="12"/>
  <c r="O86" i="12"/>
  <c r="S96" i="12"/>
  <c r="O102" i="12"/>
  <c r="S132" i="12"/>
  <c r="O46" i="12"/>
  <c r="T46" i="12" s="1"/>
  <c r="O61" i="12"/>
  <c r="O77" i="12"/>
  <c r="T77" i="12" s="1"/>
  <c r="O97" i="12"/>
  <c r="T97" i="12" s="1"/>
  <c r="O133" i="12"/>
  <c r="T133" i="12" s="1"/>
  <c r="O26" i="12"/>
  <c r="S81" i="12"/>
  <c r="F95" i="12"/>
  <c r="O118" i="12"/>
  <c r="O23" i="12"/>
  <c r="O31" i="12"/>
  <c r="T31" i="12" s="1"/>
  <c r="O59" i="12"/>
  <c r="T59" i="12" s="1"/>
  <c r="O62" i="12"/>
  <c r="O82" i="12"/>
  <c r="S114" i="12"/>
  <c r="T114" i="12" s="1"/>
  <c r="O134" i="12"/>
  <c r="T30" i="12"/>
  <c r="S24" i="12"/>
  <c r="T24" i="12" s="1"/>
  <c r="O27" i="12"/>
  <c r="T27" i="12" s="1"/>
  <c r="O42" i="12"/>
  <c r="O48" i="12"/>
  <c r="O95" i="12"/>
  <c r="O131" i="12"/>
  <c r="T131" i="12" s="1"/>
  <c r="S134" i="12"/>
  <c r="O64" i="12"/>
  <c r="S27" i="12"/>
  <c r="O68" i="12"/>
  <c r="O78" i="12"/>
  <c r="O100" i="12"/>
  <c r="T100" i="12" s="1"/>
  <c r="S98" i="12"/>
  <c r="T98" i="12" s="1"/>
  <c r="T121" i="12"/>
  <c r="O135" i="12"/>
  <c r="T44" i="13"/>
  <c r="T46" i="13"/>
  <c r="T41" i="13"/>
  <c r="T43" i="13"/>
  <c r="T42" i="13"/>
  <c r="T98" i="13"/>
  <c r="T132" i="13"/>
  <c r="T134" i="13"/>
  <c r="T136" i="13"/>
  <c r="T131" i="13"/>
  <c r="T133" i="13"/>
  <c r="T135" i="13"/>
  <c r="T116" i="13"/>
  <c r="T118" i="13"/>
  <c r="T63" i="13"/>
  <c r="T60" i="13"/>
  <c r="T62" i="13"/>
  <c r="T61" i="13"/>
  <c r="T64" i="13"/>
  <c r="T59" i="13"/>
  <c r="T27" i="13"/>
  <c r="T24" i="13"/>
  <c r="T23" i="13"/>
  <c r="T140" i="13"/>
  <c r="T139" i="13"/>
  <c r="T138" i="13"/>
  <c r="T77" i="13"/>
  <c r="T82" i="13"/>
  <c r="T78" i="13"/>
  <c r="T80" i="13"/>
  <c r="T79" i="13"/>
  <c r="T104" i="13"/>
  <c r="T49" i="13"/>
  <c r="T48" i="13"/>
  <c r="T50" i="13"/>
  <c r="T96" i="13"/>
  <c r="T120" i="13"/>
  <c r="T122" i="13"/>
  <c r="T121" i="13"/>
  <c r="T30" i="13"/>
  <c r="T32" i="13"/>
  <c r="T31" i="13"/>
  <c r="T67" i="13"/>
  <c r="O26" i="13"/>
  <c r="S95" i="13"/>
  <c r="T102" i="13"/>
  <c r="S114" i="13"/>
  <c r="T114" i="13" s="1"/>
  <c r="S133" i="13"/>
  <c r="S28" i="13"/>
  <c r="T28" i="13" s="1"/>
  <c r="O45" i="13"/>
  <c r="T45" i="13" s="1"/>
  <c r="T99" i="13"/>
  <c r="S116" i="13"/>
  <c r="S24" i="13"/>
  <c r="S62" i="13"/>
  <c r="S81" i="13"/>
  <c r="T81" i="13" s="1"/>
  <c r="T95" i="13"/>
  <c r="S100" i="13"/>
  <c r="T100" i="13" s="1"/>
  <c r="O64" i="13"/>
  <c r="S97" i="13"/>
  <c r="T97" i="13" s="1"/>
  <c r="O131" i="13"/>
  <c r="S26" i="13"/>
  <c r="T26" i="13" s="1"/>
  <c r="T86" i="13"/>
  <c r="S131" i="13"/>
  <c r="S98" i="13"/>
  <c r="T103" i="13"/>
  <c r="S117" i="13"/>
  <c r="T117" i="13" s="1"/>
  <c r="S115" i="13"/>
  <c r="T115" i="13" s="1"/>
  <c r="S113" i="13"/>
  <c r="T113" i="13" s="1"/>
  <c r="T84" i="13"/>
  <c r="S96" i="13"/>
  <c r="S25" i="13"/>
  <c r="T25" i="13" s="1"/>
  <c r="T28" i="12"/>
  <c r="T102" i="12"/>
  <c r="T103" i="12"/>
  <c r="T104" i="12"/>
  <c r="T67" i="12"/>
  <c r="T66" i="12"/>
  <c r="T68" i="12"/>
  <c r="T138" i="12"/>
  <c r="T140" i="12"/>
  <c r="T139" i="12"/>
  <c r="T134" i="12"/>
  <c r="T45" i="12"/>
  <c r="T42" i="12"/>
  <c r="T44" i="12"/>
  <c r="T43" i="12"/>
  <c r="T41" i="12"/>
  <c r="T96" i="12"/>
  <c r="T99" i="12"/>
  <c r="T95" i="12"/>
  <c r="T49" i="12"/>
  <c r="T48" i="12"/>
  <c r="T50" i="12"/>
  <c r="T86" i="12"/>
  <c r="T85" i="12"/>
  <c r="T84" i="12"/>
  <c r="T81" i="12"/>
  <c r="S79" i="12"/>
  <c r="T79" i="12" s="1"/>
  <c r="S115" i="12"/>
  <c r="T115" i="12" s="1"/>
  <c r="S82" i="12"/>
  <c r="T82" i="12" s="1"/>
  <c r="S118" i="12"/>
  <c r="T118" i="12" s="1"/>
  <c r="T61" i="12"/>
  <c r="S59" i="12"/>
  <c r="S78" i="12"/>
  <c r="S97" i="12"/>
  <c r="S116" i="12"/>
  <c r="T116" i="12" s="1"/>
  <c r="S135" i="12"/>
  <c r="T135" i="12" s="1"/>
  <c r="O117" i="12"/>
  <c r="T117" i="12" s="1"/>
  <c r="T62" i="12"/>
  <c r="O120" i="12"/>
  <c r="T120" i="12" s="1"/>
  <c r="S77" i="12"/>
  <c r="S25" i="12"/>
  <c r="S113" i="12"/>
  <c r="T113" i="12" s="1"/>
  <c r="S26" i="12"/>
  <c r="T26" i="12" s="1"/>
  <c r="S64" i="12"/>
  <c r="T63" i="12"/>
  <c r="S23" i="12"/>
  <c r="T23" i="12" s="1"/>
  <c r="T25" i="12" l="1"/>
  <c r="T64" i="12"/>
  <c r="T78" i="12"/>
  <c r="T113" i="10"/>
  <c r="T139" i="9"/>
  <c r="T138" i="9"/>
  <c r="G140" i="11"/>
  <c r="G139" i="11"/>
  <c r="O139" i="11" s="1"/>
  <c r="Q138" i="11"/>
  <c r="S138" i="11" s="1"/>
  <c r="N138" i="11"/>
  <c r="M138" i="11"/>
  <c r="O138" i="11" s="1"/>
  <c r="L138" i="11"/>
  <c r="G138" i="11"/>
  <c r="F138" i="11"/>
  <c r="E138" i="11"/>
  <c r="Q136" i="11"/>
  <c r="H136" i="11"/>
  <c r="Q135" i="11"/>
  <c r="H135" i="11"/>
  <c r="Q134" i="11"/>
  <c r="H134" i="11"/>
  <c r="Q133" i="11"/>
  <c r="S133" i="11" s="1"/>
  <c r="H133" i="11"/>
  <c r="Q132" i="11"/>
  <c r="H132" i="11"/>
  <c r="R131" i="11"/>
  <c r="Q131" i="11"/>
  <c r="P131" i="11"/>
  <c r="S134" i="11" s="1"/>
  <c r="K131" i="11"/>
  <c r="J131" i="11"/>
  <c r="I131" i="11"/>
  <c r="H131" i="11"/>
  <c r="E131" i="11"/>
  <c r="D131" i="11"/>
  <c r="C131" i="11"/>
  <c r="G122" i="11"/>
  <c r="G121" i="11"/>
  <c r="Q120" i="11"/>
  <c r="S120" i="11" s="1"/>
  <c r="N120" i="11"/>
  <c r="O120" i="11" s="1"/>
  <c r="M120" i="11"/>
  <c r="L120" i="11"/>
  <c r="G120" i="11"/>
  <c r="F120" i="11"/>
  <c r="E120" i="11"/>
  <c r="Q118" i="11"/>
  <c r="H118" i="11"/>
  <c r="Q117" i="11"/>
  <c r="H117" i="11"/>
  <c r="Q116" i="11"/>
  <c r="H116" i="11"/>
  <c r="Q115" i="11"/>
  <c r="H115" i="11"/>
  <c r="Q114" i="11"/>
  <c r="H114" i="11"/>
  <c r="R113" i="11"/>
  <c r="S113" i="11" s="1"/>
  <c r="Q113" i="11"/>
  <c r="P113" i="11"/>
  <c r="K113" i="11"/>
  <c r="J113" i="11"/>
  <c r="I113" i="11"/>
  <c r="H113" i="11"/>
  <c r="E113" i="11"/>
  <c r="F113" i="11" s="1"/>
  <c r="D113" i="11"/>
  <c r="C113" i="11"/>
  <c r="G104" i="11"/>
  <c r="G103" i="11"/>
  <c r="O103" i="11" s="1"/>
  <c r="T103" i="11" s="1"/>
  <c r="Q102" i="11"/>
  <c r="S102" i="11" s="1"/>
  <c r="N102" i="11"/>
  <c r="M102" i="11"/>
  <c r="O104" i="11" s="1"/>
  <c r="L102" i="11"/>
  <c r="G102" i="11"/>
  <c r="E102" i="11"/>
  <c r="F102" i="11" s="1"/>
  <c r="T104" i="11" s="1"/>
  <c r="Q100" i="11"/>
  <c r="H100" i="11"/>
  <c r="Q99" i="11"/>
  <c r="H99" i="11"/>
  <c r="Q98" i="11"/>
  <c r="H98" i="11"/>
  <c r="Q97" i="11"/>
  <c r="H97" i="11"/>
  <c r="Q96" i="11"/>
  <c r="H96" i="11"/>
  <c r="R95" i="11"/>
  <c r="Q95" i="11"/>
  <c r="P95" i="11"/>
  <c r="S99" i="11" s="1"/>
  <c r="K95" i="11"/>
  <c r="J95" i="11"/>
  <c r="I95" i="11"/>
  <c r="H95" i="11"/>
  <c r="E95" i="11"/>
  <c r="D95" i="11"/>
  <c r="C95" i="11"/>
  <c r="G86" i="11"/>
  <c r="G85" i="11"/>
  <c r="O85" i="11" s="1"/>
  <c r="Q84" i="11"/>
  <c r="S84" i="11" s="1"/>
  <c r="N84" i="11"/>
  <c r="M84" i="11"/>
  <c r="L84" i="11"/>
  <c r="G84" i="11"/>
  <c r="E84" i="11"/>
  <c r="F84" i="11" s="1"/>
  <c r="Q82" i="11"/>
  <c r="H82" i="11"/>
  <c r="Q81" i="11"/>
  <c r="H81" i="11"/>
  <c r="Q80" i="11"/>
  <c r="H80" i="11"/>
  <c r="Q79" i="11"/>
  <c r="S79" i="11" s="1"/>
  <c r="H79" i="11"/>
  <c r="Q78" i="11"/>
  <c r="H78" i="11"/>
  <c r="R77" i="11"/>
  <c r="Q77" i="11"/>
  <c r="P77" i="11"/>
  <c r="K77" i="11"/>
  <c r="J77" i="11"/>
  <c r="O82" i="11" s="1"/>
  <c r="I77" i="11"/>
  <c r="H77" i="11"/>
  <c r="E77" i="11"/>
  <c r="D77" i="11"/>
  <c r="C77" i="11"/>
  <c r="F77" i="11" s="1"/>
  <c r="G68" i="11"/>
  <c r="O68" i="11" s="1"/>
  <c r="T68" i="11" s="1"/>
  <c r="G67" i="11"/>
  <c r="S66" i="11"/>
  <c r="Q66" i="11"/>
  <c r="N66" i="11"/>
  <c r="M66" i="11"/>
  <c r="L66" i="11"/>
  <c r="G66" i="11"/>
  <c r="E66" i="11"/>
  <c r="F66" i="11" s="1"/>
  <c r="Q64" i="11"/>
  <c r="H64" i="11"/>
  <c r="O64" i="11" s="1"/>
  <c r="Q63" i="11"/>
  <c r="H63" i="11"/>
  <c r="Q62" i="11"/>
  <c r="H62" i="11"/>
  <c r="Q61" i="11"/>
  <c r="H61" i="11"/>
  <c r="Q60" i="11"/>
  <c r="H60" i="11"/>
  <c r="R59" i="11"/>
  <c r="Q59" i="11"/>
  <c r="P59" i="11"/>
  <c r="S62" i="11" s="1"/>
  <c r="K59" i="11"/>
  <c r="J59" i="11"/>
  <c r="I59" i="11"/>
  <c r="H59" i="11"/>
  <c r="E59" i="11"/>
  <c r="D59" i="11"/>
  <c r="C59" i="11"/>
  <c r="O50" i="11"/>
  <c r="G50" i="11"/>
  <c r="G49" i="11"/>
  <c r="O49" i="11" s="1"/>
  <c r="Q48" i="11"/>
  <c r="S48" i="11" s="1"/>
  <c r="O48" i="11"/>
  <c r="N48" i="11"/>
  <c r="M48" i="11"/>
  <c r="L48" i="11"/>
  <c r="G48" i="11"/>
  <c r="E48" i="11"/>
  <c r="F48" i="11" s="1"/>
  <c r="T50" i="11" s="1"/>
  <c r="Q46" i="11"/>
  <c r="H46" i="11"/>
  <c r="Q45" i="11"/>
  <c r="H45" i="11"/>
  <c r="Q44" i="11"/>
  <c r="H44" i="11"/>
  <c r="O44" i="11" s="1"/>
  <c r="Q43" i="11"/>
  <c r="H43" i="11"/>
  <c r="Q42" i="11"/>
  <c r="H42" i="11"/>
  <c r="R41" i="11"/>
  <c r="Q41" i="11"/>
  <c r="P41" i="11"/>
  <c r="K41" i="11"/>
  <c r="J41" i="11"/>
  <c r="I41" i="11"/>
  <c r="H41" i="11"/>
  <c r="E41" i="11"/>
  <c r="F41" i="11" s="1"/>
  <c r="D41" i="11"/>
  <c r="C41" i="11"/>
  <c r="G32" i="11"/>
  <c r="G31" i="11"/>
  <c r="S30" i="11"/>
  <c r="Q30" i="11"/>
  <c r="N30" i="11"/>
  <c r="M30" i="11"/>
  <c r="L30" i="11"/>
  <c r="G30" i="11"/>
  <c r="E30" i="11"/>
  <c r="F30" i="11" s="1"/>
  <c r="Q28" i="11"/>
  <c r="H28" i="11"/>
  <c r="Q27" i="11"/>
  <c r="H27" i="11"/>
  <c r="Q26" i="11"/>
  <c r="H26" i="11"/>
  <c r="Q25" i="11"/>
  <c r="H25" i="11"/>
  <c r="Q24" i="11"/>
  <c r="H24" i="11"/>
  <c r="R23" i="11"/>
  <c r="Q23" i="11"/>
  <c r="P23" i="11"/>
  <c r="S27" i="11" s="1"/>
  <c r="K23" i="11"/>
  <c r="J23" i="11"/>
  <c r="I23" i="11"/>
  <c r="H23" i="11"/>
  <c r="E23" i="11"/>
  <c r="D23" i="11"/>
  <c r="C23" i="11"/>
  <c r="G140" i="10"/>
  <c r="G139" i="10"/>
  <c r="O139" i="10" s="1"/>
  <c r="Q138" i="10"/>
  <c r="S138" i="10" s="1"/>
  <c r="N138" i="10"/>
  <c r="M138" i="10"/>
  <c r="L138" i="10"/>
  <c r="G138" i="10"/>
  <c r="O138" i="10" s="1"/>
  <c r="E138" i="10"/>
  <c r="F138" i="10" s="1"/>
  <c r="S136" i="10"/>
  <c r="Q136" i="10"/>
  <c r="H136" i="10"/>
  <c r="Q135" i="10"/>
  <c r="H135" i="10"/>
  <c r="Q134" i="10"/>
  <c r="H134" i="10"/>
  <c r="Q133" i="10"/>
  <c r="H133" i="10"/>
  <c r="O133" i="10" s="1"/>
  <c r="Q132" i="10"/>
  <c r="S132" i="10" s="1"/>
  <c r="H132" i="10"/>
  <c r="R131" i="10"/>
  <c r="Q131" i="10"/>
  <c r="P131" i="10"/>
  <c r="S133" i="10" s="1"/>
  <c r="K131" i="10"/>
  <c r="J131" i="10"/>
  <c r="I131" i="10"/>
  <c r="H131" i="10"/>
  <c r="E131" i="10"/>
  <c r="D131" i="10"/>
  <c r="C131" i="10"/>
  <c r="F131" i="10" s="1"/>
  <c r="G122" i="10"/>
  <c r="G121" i="10"/>
  <c r="Q120" i="10"/>
  <c r="S120" i="10" s="1"/>
  <c r="N120" i="10"/>
  <c r="M120" i="10"/>
  <c r="L120" i="10"/>
  <c r="G120" i="10"/>
  <c r="E120" i="10"/>
  <c r="F120" i="10" s="1"/>
  <c r="Q118" i="10"/>
  <c r="H118" i="10"/>
  <c r="Q117" i="10"/>
  <c r="H117" i="10"/>
  <c r="Q116" i="10"/>
  <c r="H116" i="10"/>
  <c r="Q115" i="10"/>
  <c r="H115" i="10"/>
  <c r="Q114" i="10"/>
  <c r="H114" i="10"/>
  <c r="O114" i="10" s="1"/>
  <c r="R113" i="10"/>
  <c r="Q113" i="10"/>
  <c r="S113" i="10" s="1"/>
  <c r="P113" i="10"/>
  <c r="K113" i="10"/>
  <c r="O117" i="10" s="1"/>
  <c r="J113" i="10"/>
  <c r="I113" i="10"/>
  <c r="H113" i="10"/>
  <c r="O113" i="10" s="1"/>
  <c r="E113" i="10"/>
  <c r="D113" i="10"/>
  <c r="F113" i="10" s="1"/>
  <c r="C113" i="10"/>
  <c r="G104" i="10"/>
  <c r="G103" i="10"/>
  <c r="Q102" i="10"/>
  <c r="S102" i="10" s="1"/>
  <c r="N102" i="10"/>
  <c r="M102" i="10"/>
  <c r="L102" i="10"/>
  <c r="G102" i="10"/>
  <c r="E102" i="10"/>
  <c r="F102" i="10" s="1"/>
  <c r="Q100" i="10"/>
  <c r="H100" i="10"/>
  <c r="Q99" i="10"/>
  <c r="H99" i="10"/>
  <c r="Q98" i="10"/>
  <c r="S98" i="10" s="1"/>
  <c r="H98" i="10"/>
  <c r="Q97" i="10"/>
  <c r="H97" i="10"/>
  <c r="Q96" i="10"/>
  <c r="H96" i="10"/>
  <c r="S95" i="10"/>
  <c r="R95" i="10"/>
  <c r="Q95" i="10"/>
  <c r="P95" i="10"/>
  <c r="K95" i="10"/>
  <c r="J95" i="10"/>
  <c r="I95" i="10"/>
  <c r="H95" i="10"/>
  <c r="O95" i="10" s="1"/>
  <c r="E95" i="10"/>
  <c r="D95" i="10"/>
  <c r="C95" i="10"/>
  <c r="G86" i="10"/>
  <c r="O86" i="10" s="1"/>
  <c r="G85" i="10"/>
  <c r="Q84" i="10"/>
  <c r="S84" i="10" s="1"/>
  <c r="N84" i="10"/>
  <c r="M84" i="10"/>
  <c r="L84" i="10"/>
  <c r="G84" i="10"/>
  <c r="O84" i="10" s="1"/>
  <c r="F84" i="10"/>
  <c r="E84" i="10"/>
  <c r="Q82" i="10"/>
  <c r="H82" i="10"/>
  <c r="Q81" i="10"/>
  <c r="H81" i="10"/>
  <c r="Q80" i="10"/>
  <c r="H80" i="10"/>
  <c r="O80" i="10" s="1"/>
  <c r="Q79" i="10"/>
  <c r="H79" i="10"/>
  <c r="Q78" i="10"/>
  <c r="H78" i="10"/>
  <c r="R77" i="10"/>
  <c r="Q77" i="10"/>
  <c r="P77" i="10"/>
  <c r="K77" i="10"/>
  <c r="O81" i="10" s="1"/>
  <c r="J77" i="10"/>
  <c r="I77" i="10"/>
  <c r="H77" i="10"/>
  <c r="E77" i="10"/>
  <c r="D77" i="10"/>
  <c r="C77" i="10"/>
  <c r="G68" i="10"/>
  <c r="O68" i="10" s="1"/>
  <c r="G67" i="10"/>
  <c r="O67" i="10" s="1"/>
  <c r="Q66" i="10"/>
  <c r="S66" i="10" s="1"/>
  <c r="N66" i="10"/>
  <c r="M66" i="10"/>
  <c r="L66" i="10"/>
  <c r="G66" i="10"/>
  <c r="E66" i="10"/>
  <c r="F66" i="10" s="1"/>
  <c r="T68" i="10" s="1"/>
  <c r="Q64" i="10"/>
  <c r="H64" i="10"/>
  <c r="Q63" i="10"/>
  <c r="H63" i="10"/>
  <c r="Q62" i="10"/>
  <c r="H62" i="10"/>
  <c r="Q61" i="10"/>
  <c r="H61" i="10"/>
  <c r="Q60" i="10"/>
  <c r="H60" i="10"/>
  <c r="R59" i="10"/>
  <c r="Q59" i="10"/>
  <c r="P59" i="10"/>
  <c r="S59" i="10" s="1"/>
  <c r="O59" i="10"/>
  <c r="K59" i="10"/>
  <c r="J59" i="10"/>
  <c r="I59" i="10"/>
  <c r="H59" i="10"/>
  <c r="E59" i="10"/>
  <c r="D59" i="10"/>
  <c r="C59" i="10"/>
  <c r="G50" i="10"/>
  <c r="O50" i="10" s="1"/>
  <c r="G49" i="10"/>
  <c r="O49" i="10" s="1"/>
  <c r="Q48" i="10"/>
  <c r="S48" i="10" s="1"/>
  <c r="N48" i="10"/>
  <c r="M48" i="10"/>
  <c r="L48" i="10"/>
  <c r="G48" i="10"/>
  <c r="E48" i="10"/>
  <c r="F48" i="10" s="1"/>
  <c r="Q46" i="10"/>
  <c r="H46" i="10"/>
  <c r="Q45" i="10"/>
  <c r="H45" i="10"/>
  <c r="Q44" i="10"/>
  <c r="H44" i="10"/>
  <c r="O44" i="10" s="1"/>
  <c r="Q43" i="10"/>
  <c r="H43" i="10"/>
  <c r="Q42" i="10"/>
  <c r="H42" i="10"/>
  <c r="R41" i="10"/>
  <c r="Q41" i="10"/>
  <c r="P41" i="10"/>
  <c r="S46" i="10" s="1"/>
  <c r="K41" i="10"/>
  <c r="J41" i="10"/>
  <c r="I41" i="10"/>
  <c r="O46" i="10" s="1"/>
  <c r="H41" i="10"/>
  <c r="E41" i="10"/>
  <c r="D41" i="10"/>
  <c r="C41" i="10"/>
  <c r="G32" i="10"/>
  <c r="G31" i="10"/>
  <c r="Q30" i="10"/>
  <c r="S30" i="10" s="1"/>
  <c r="N30" i="10"/>
  <c r="M30" i="10"/>
  <c r="L30" i="10"/>
  <c r="O31" i="10" s="1"/>
  <c r="T31" i="10" s="1"/>
  <c r="G30" i="10"/>
  <c r="O30" i="10" s="1"/>
  <c r="E30" i="10"/>
  <c r="F30" i="10" s="1"/>
  <c r="Q28" i="10"/>
  <c r="H28" i="10"/>
  <c r="Q27" i="10"/>
  <c r="H27" i="10"/>
  <c r="Q26" i="10"/>
  <c r="H26" i="10"/>
  <c r="Q25" i="10"/>
  <c r="H25" i="10"/>
  <c r="Q24" i="10"/>
  <c r="H24" i="10"/>
  <c r="R23" i="10"/>
  <c r="Q23" i="10"/>
  <c r="P23" i="10"/>
  <c r="K23" i="10"/>
  <c r="J23" i="10"/>
  <c r="I23" i="10"/>
  <c r="O27" i="10" s="1"/>
  <c r="H23" i="10"/>
  <c r="E23" i="10"/>
  <c r="D23" i="10"/>
  <c r="C23" i="10"/>
  <c r="F23" i="10" s="1"/>
  <c r="G140" i="9"/>
  <c r="G139" i="9"/>
  <c r="O139" i="9" s="1"/>
  <c r="Q138" i="9"/>
  <c r="S138" i="9" s="1"/>
  <c r="N138" i="9"/>
  <c r="M138" i="9"/>
  <c r="L138" i="9"/>
  <c r="G138" i="9"/>
  <c r="O138" i="9" s="1"/>
  <c r="E138" i="9"/>
  <c r="F138" i="9" s="1"/>
  <c r="Q136" i="9"/>
  <c r="H136" i="9"/>
  <c r="Q135" i="9"/>
  <c r="H135" i="9"/>
  <c r="Q134" i="9"/>
  <c r="H134" i="9"/>
  <c r="Q133" i="9"/>
  <c r="H133" i="9"/>
  <c r="Q132" i="9"/>
  <c r="H132" i="9"/>
  <c r="R131" i="9"/>
  <c r="Q131" i="9"/>
  <c r="P131" i="9"/>
  <c r="S136" i="9" s="1"/>
  <c r="K131" i="9"/>
  <c r="J131" i="9"/>
  <c r="I131" i="9"/>
  <c r="H131" i="9"/>
  <c r="E131" i="9"/>
  <c r="D131" i="9"/>
  <c r="C131" i="9"/>
  <c r="F131" i="9" s="1"/>
  <c r="G122" i="9"/>
  <c r="G121" i="9"/>
  <c r="Q120" i="9"/>
  <c r="S120" i="9" s="1"/>
  <c r="N120" i="9"/>
  <c r="M120" i="9"/>
  <c r="L120" i="9"/>
  <c r="G120" i="9"/>
  <c r="F120" i="9"/>
  <c r="E120" i="9"/>
  <c r="Q118" i="9"/>
  <c r="H118" i="9"/>
  <c r="Q117" i="9"/>
  <c r="S117" i="9" s="1"/>
  <c r="H117" i="9"/>
  <c r="Q116" i="9"/>
  <c r="H116" i="9"/>
  <c r="Q115" i="9"/>
  <c r="H115" i="9"/>
  <c r="Q114" i="9"/>
  <c r="S114" i="9" s="1"/>
  <c r="H114" i="9"/>
  <c r="S113" i="9"/>
  <c r="R113" i="9"/>
  <c r="Q113" i="9"/>
  <c r="P113" i="9"/>
  <c r="S118" i="9" s="1"/>
  <c r="K113" i="9"/>
  <c r="J113" i="9"/>
  <c r="I113" i="9"/>
  <c r="O116" i="9" s="1"/>
  <c r="H113" i="9"/>
  <c r="E113" i="9"/>
  <c r="D113" i="9"/>
  <c r="C113" i="9"/>
  <c r="G104" i="9"/>
  <c r="G103" i="9"/>
  <c r="Q102" i="9"/>
  <c r="S102" i="9" s="1"/>
  <c r="N102" i="9"/>
  <c r="M102" i="9"/>
  <c r="L102" i="9"/>
  <c r="O103" i="9" s="1"/>
  <c r="G102" i="9"/>
  <c r="E102" i="9"/>
  <c r="F102" i="9" s="1"/>
  <c r="Q100" i="9"/>
  <c r="H100" i="9"/>
  <c r="Q99" i="9"/>
  <c r="H99" i="9"/>
  <c r="Q98" i="9"/>
  <c r="H98" i="9"/>
  <c r="Q97" i="9"/>
  <c r="H97" i="9"/>
  <c r="Q96" i="9"/>
  <c r="H96" i="9"/>
  <c r="R95" i="9"/>
  <c r="S97" i="9" s="1"/>
  <c r="Q95" i="9"/>
  <c r="P95" i="9"/>
  <c r="K95" i="9"/>
  <c r="J95" i="9"/>
  <c r="I95" i="9"/>
  <c r="H95" i="9"/>
  <c r="E95" i="9"/>
  <c r="D95" i="9"/>
  <c r="C95" i="9"/>
  <c r="G86" i="9"/>
  <c r="G85" i="9"/>
  <c r="Q84" i="9"/>
  <c r="S84" i="9" s="1"/>
  <c r="N84" i="9"/>
  <c r="M84" i="9"/>
  <c r="L84" i="9"/>
  <c r="G84" i="9"/>
  <c r="E84" i="9"/>
  <c r="F84" i="9" s="1"/>
  <c r="Q82" i="9"/>
  <c r="H82" i="9"/>
  <c r="Q81" i="9"/>
  <c r="H81" i="9"/>
  <c r="Q80" i="9"/>
  <c r="H80" i="9"/>
  <c r="Q79" i="9"/>
  <c r="H79" i="9"/>
  <c r="Q78" i="9"/>
  <c r="H78" i="9"/>
  <c r="R77" i="9"/>
  <c r="S82" i="9" s="1"/>
  <c r="Q77" i="9"/>
  <c r="P77" i="9"/>
  <c r="K77" i="9"/>
  <c r="J77" i="9"/>
  <c r="I77" i="9"/>
  <c r="H77" i="9"/>
  <c r="E77" i="9"/>
  <c r="D77" i="9"/>
  <c r="C77" i="9"/>
  <c r="G68" i="9"/>
  <c r="G67" i="9"/>
  <c r="Q66" i="9"/>
  <c r="S66" i="9" s="1"/>
  <c r="N66" i="9"/>
  <c r="M66" i="9"/>
  <c r="O66" i="9" s="1"/>
  <c r="T66" i="9" s="1"/>
  <c r="L66" i="9"/>
  <c r="G66" i="9"/>
  <c r="E66" i="9"/>
  <c r="F66" i="9" s="1"/>
  <c r="Q64" i="9"/>
  <c r="S64" i="9" s="1"/>
  <c r="H64" i="9"/>
  <c r="Q63" i="9"/>
  <c r="H63" i="9"/>
  <c r="Q62" i="9"/>
  <c r="H62" i="9"/>
  <c r="Q61" i="9"/>
  <c r="H61" i="9"/>
  <c r="Q60" i="9"/>
  <c r="H60" i="9"/>
  <c r="R59" i="9"/>
  <c r="Q59" i="9"/>
  <c r="P59" i="9"/>
  <c r="S61" i="9" s="1"/>
  <c r="K59" i="9"/>
  <c r="J59" i="9"/>
  <c r="I59" i="9"/>
  <c r="H59" i="9"/>
  <c r="E59" i="9"/>
  <c r="D59" i="9"/>
  <c r="C59" i="9"/>
  <c r="F59" i="9" s="1"/>
  <c r="G50" i="9"/>
  <c r="O50" i="9" s="1"/>
  <c r="G49" i="9"/>
  <c r="O49" i="9" s="1"/>
  <c r="Q48" i="9"/>
  <c r="S48" i="9" s="1"/>
  <c r="N48" i="9"/>
  <c r="M48" i="9"/>
  <c r="L48" i="9"/>
  <c r="G48" i="9"/>
  <c r="E48" i="9"/>
  <c r="F48" i="9" s="1"/>
  <c r="Q46" i="9"/>
  <c r="H46" i="9"/>
  <c r="Q45" i="9"/>
  <c r="H45" i="9"/>
  <c r="Q44" i="9"/>
  <c r="S44" i="9" s="1"/>
  <c r="H44" i="9"/>
  <c r="Q43" i="9"/>
  <c r="S43" i="9" s="1"/>
  <c r="H43" i="9"/>
  <c r="S42" i="9"/>
  <c r="Q42" i="9"/>
  <c r="H42" i="9"/>
  <c r="R41" i="9"/>
  <c r="Q41" i="9"/>
  <c r="P41" i="9"/>
  <c r="S45" i="9" s="1"/>
  <c r="K41" i="9"/>
  <c r="J41" i="9"/>
  <c r="I41" i="9"/>
  <c r="H41" i="9"/>
  <c r="E41" i="9"/>
  <c r="D41" i="9"/>
  <c r="C41" i="9"/>
  <c r="F41" i="9" s="1"/>
  <c r="G32" i="9"/>
  <c r="G31" i="9"/>
  <c r="Q30" i="9"/>
  <c r="S30" i="9" s="1"/>
  <c r="N30" i="9"/>
  <c r="M30" i="9"/>
  <c r="L30" i="9"/>
  <c r="G30" i="9"/>
  <c r="O30" i="9" s="1"/>
  <c r="E30" i="9"/>
  <c r="F30" i="9" s="1"/>
  <c r="Q28" i="9"/>
  <c r="H28" i="9"/>
  <c r="Q27" i="9"/>
  <c r="S27" i="9" s="1"/>
  <c r="H27" i="9"/>
  <c r="Q26" i="9"/>
  <c r="H26" i="9"/>
  <c r="Q25" i="9"/>
  <c r="H25" i="9"/>
  <c r="S24" i="9"/>
  <c r="Q24" i="9"/>
  <c r="H24" i="9"/>
  <c r="R23" i="9"/>
  <c r="Q23" i="9"/>
  <c r="S23" i="9" s="1"/>
  <c r="P23" i="9"/>
  <c r="K23" i="9"/>
  <c r="J23" i="9"/>
  <c r="I23" i="9"/>
  <c r="O24" i="9" s="1"/>
  <c r="H23" i="9"/>
  <c r="E23" i="9"/>
  <c r="D23" i="9"/>
  <c r="C23" i="9"/>
  <c r="F113" i="9" l="1"/>
  <c r="T118" i="9" s="1"/>
  <c r="O44" i="9"/>
  <c r="T44" i="9" s="1"/>
  <c r="O95" i="9"/>
  <c r="O114" i="9"/>
  <c r="O59" i="9"/>
  <c r="T59" i="9" s="1"/>
  <c r="O23" i="9"/>
  <c r="O118" i="9"/>
  <c r="O80" i="9"/>
  <c r="O117" i="9"/>
  <c r="O27" i="9"/>
  <c r="O25" i="9"/>
  <c r="O77" i="9"/>
  <c r="O98" i="9"/>
  <c r="T79" i="11"/>
  <c r="T31" i="11"/>
  <c r="T30" i="11"/>
  <c r="T32" i="11"/>
  <c r="T86" i="11"/>
  <c r="T85" i="11"/>
  <c r="T113" i="11"/>
  <c r="T139" i="11"/>
  <c r="F23" i="11"/>
  <c r="O25" i="11"/>
  <c r="O41" i="11"/>
  <c r="T41" i="11" s="1"/>
  <c r="O113" i="11"/>
  <c r="S116" i="11"/>
  <c r="O136" i="11"/>
  <c r="O140" i="11"/>
  <c r="T140" i="11" s="1"/>
  <c r="S24" i="11"/>
  <c r="S25" i="11"/>
  <c r="O45" i="11"/>
  <c r="T45" i="11" s="1"/>
  <c r="O66" i="11"/>
  <c r="S80" i="11"/>
  <c r="O117" i="11"/>
  <c r="T117" i="11" s="1"/>
  <c r="S136" i="11"/>
  <c r="S135" i="11"/>
  <c r="O23" i="11"/>
  <c r="O30" i="11"/>
  <c r="O46" i="11"/>
  <c r="T46" i="11" s="1"/>
  <c r="O81" i="11"/>
  <c r="O96" i="11"/>
  <c r="S117" i="11"/>
  <c r="O121" i="11"/>
  <c r="O132" i="11"/>
  <c r="O26" i="11"/>
  <c r="O86" i="11"/>
  <c r="O118" i="11"/>
  <c r="T118" i="11" s="1"/>
  <c r="O122" i="11"/>
  <c r="T122" i="11" s="1"/>
  <c r="S26" i="11"/>
  <c r="S46" i="11"/>
  <c r="F59" i="11"/>
  <c r="O61" i="11"/>
  <c r="O80" i="11"/>
  <c r="T80" i="11" s="1"/>
  <c r="S132" i="11"/>
  <c r="T66" i="11"/>
  <c r="T138" i="11"/>
  <c r="O27" i="11"/>
  <c r="S82" i="11"/>
  <c r="T82" i="11" s="1"/>
  <c r="F95" i="11"/>
  <c r="F131" i="11"/>
  <c r="O133" i="11"/>
  <c r="S23" i="11"/>
  <c r="O32" i="11"/>
  <c r="O67" i="11"/>
  <c r="T67" i="11" s="1"/>
  <c r="S77" i="11"/>
  <c r="O95" i="11"/>
  <c r="T48" i="11"/>
  <c r="T120" i="11"/>
  <c r="O28" i="11"/>
  <c r="O59" i="11"/>
  <c r="O78" i="11"/>
  <c r="O84" i="11"/>
  <c r="T84" i="11" s="1"/>
  <c r="O99" i="11"/>
  <c r="S114" i="11"/>
  <c r="O131" i="11"/>
  <c r="T49" i="11"/>
  <c r="T121" i="11"/>
  <c r="O62" i="11"/>
  <c r="O98" i="11"/>
  <c r="O24" i="11"/>
  <c r="S28" i="11"/>
  <c r="O100" i="11"/>
  <c r="O115" i="11"/>
  <c r="T115" i="11" s="1"/>
  <c r="O135" i="11"/>
  <c r="T120" i="10"/>
  <c r="T26" i="10"/>
  <c r="T25" i="10"/>
  <c r="T24" i="10"/>
  <c r="T49" i="10"/>
  <c r="T104" i="10"/>
  <c r="T133" i="10"/>
  <c r="T134" i="10"/>
  <c r="T135" i="10"/>
  <c r="S24" i="10"/>
  <c r="O103" i="10"/>
  <c r="T103" i="10" s="1"/>
  <c r="T86" i="10"/>
  <c r="S64" i="10"/>
  <c r="O104" i="10"/>
  <c r="T138" i="10"/>
  <c r="S25" i="10"/>
  <c r="O60" i="10"/>
  <c r="O77" i="10"/>
  <c r="S114" i="10"/>
  <c r="T114" i="10" s="1"/>
  <c r="O131" i="10"/>
  <c r="T131" i="10" s="1"/>
  <c r="T67" i="10"/>
  <c r="T139" i="10"/>
  <c r="S118" i="10"/>
  <c r="T118" i="10" s="1"/>
  <c r="O25" i="10"/>
  <c r="O26" i="10"/>
  <c r="O66" i="10"/>
  <c r="T66" i="10" s="1"/>
  <c r="O100" i="10"/>
  <c r="O135" i="10"/>
  <c r="O134" i="10"/>
  <c r="O41" i="10"/>
  <c r="F77" i="10"/>
  <c r="O99" i="10"/>
  <c r="F59" i="10"/>
  <c r="O23" i="10"/>
  <c r="T23" i="10" s="1"/>
  <c r="O79" i="10"/>
  <c r="O85" i="10"/>
  <c r="T85" i="10" s="1"/>
  <c r="S99" i="10"/>
  <c r="S115" i="10"/>
  <c r="O120" i="10"/>
  <c r="T48" i="10"/>
  <c r="T84" i="10"/>
  <c r="O98" i="10"/>
  <c r="S27" i="10"/>
  <c r="T27" i="10" s="1"/>
  <c r="O32" i="10"/>
  <c r="T32" i="10" s="1"/>
  <c r="O48" i="10"/>
  <c r="S61" i="10"/>
  <c r="S80" i="10"/>
  <c r="O96" i="10"/>
  <c r="O116" i="10"/>
  <c r="T116" i="10" s="1"/>
  <c r="S116" i="10"/>
  <c r="S134" i="10"/>
  <c r="T50" i="10"/>
  <c r="O28" i="10"/>
  <c r="T28" i="10" s="1"/>
  <c r="F41" i="10"/>
  <c r="O62" i="10"/>
  <c r="F95" i="10"/>
  <c r="O102" i="10"/>
  <c r="T102" i="10" s="1"/>
  <c r="O118" i="10"/>
  <c r="S135" i="10"/>
  <c r="T30" i="10"/>
  <c r="S26" i="10"/>
  <c r="S28" i="10"/>
  <c r="O43" i="10"/>
  <c r="O64" i="10"/>
  <c r="O97" i="10"/>
  <c r="O121" i="10"/>
  <c r="T121" i="10" s="1"/>
  <c r="O136" i="10"/>
  <c r="T136" i="10" s="1"/>
  <c r="O140" i="10"/>
  <c r="T140" i="10" s="1"/>
  <c r="O63" i="10"/>
  <c r="O78" i="10"/>
  <c r="S117" i="10"/>
  <c r="T117" i="10" s="1"/>
  <c r="O122" i="10"/>
  <c r="T122" i="10" s="1"/>
  <c r="T84" i="9"/>
  <c r="T103" i="9"/>
  <c r="T102" i="9"/>
  <c r="T116" i="9"/>
  <c r="T50" i="9"/>
  <c r="T49" i="9"/>
  <c r="T48" i="9"/>
  <c r="T68" i="9"/>
  <c r="O60" i="9"/>
  <c r="S116" i="9"/>
  <c r="S135" i="9"/>
  <c r="O120" i="9"/>
  <c r="T120" i="9" s="1"/>
  <c r="O26" i="9"/>
  <c r="S41" i="9"/>
  <c r="O81" i="9"/>
  <c r="S99" i="9"/>
  <c r="S98" i="9"/>
  <c r="S131" i="9"/>
  <c r="O136" i="9"/>
  <c r="T136" i="9" s="1"/>
  <c r="S28" i="9"/>
  <c r="S26" i="9"/>
  <c r="S46" i="9"/>
  <c r="O82" i="9"/>
  <c r="S80" i="9"/>
  <c r="O99" i="9"/>
  <c r="O31" i="9"/>
  <c r="T31" i="9" s="1"/>
  <c r="O85" i="9"/>
  <c r="T85" i="9" s="1"/>
  <c r="O32" i="9"/>
  <c r="T32" i="9" s="1"/>
  <c r="S81" i="9"/>
  <c r="O86" i="9"/>
  <c r="T86" i="9" s="1"/>
  <c r="S95" i="9"/>
  <c r="O104" i="9"/>
  <c r="T104" i="9" s="1"/>
  <c r="S132" i="9"/>
  <c r="O48" i="9"/>
  <c r="O62" i="9"/>
  <c r="T62" i="9" s="1"/>
  <c r="F95" i="9"/>
  <c r="O96" i="9"/>
  <c r="O133" i="9"/>
  <c r="T133" i="9" s="1"/>
  <c r="O140" i="9"/>
  <c r="T140" i="9" s="1"/>
  <c r="T30" i="9"/>
  <c r="O64" i="9"/>
  <c r="T64" i="9" s="1"/>
  <c r="S77" i="9"/>
  <c r="S100" i="9"/>
  <c r="O131" i="9"/>
  <c r="T131" i="9" s="1"/>
  <c r="O28" i="9"/>
  <c r="O63" i="9"/>
  <c r="O67" i="9"/>
  <c r="T67" i="9" s="1"/>
  <c r="O135" i="9"/>
  <c r="T135" i="9" s="1"/>
  <c r="O134" i="9"/>
  <c r="T134" i="9" s="1"/>
  <c r="F23" i="9"/>
  <c r="O41" i="9"/>
  <c r="T41" i="9" s="1"/>
  <c r="O68" i="9"/>
  <c r="O113" i="9"/>
  <c r="T113" i="9" s="1"/>
  <c r="T114" i="9"/>
  <c r="S62" i="9"/>
  <c r="F77" i="9"/>
  <c r="S78" i="9"/>
  <c r="O84" i="9"/>
  <c r="O100" i="9"/>
  <c r="O102" i="9"/>
  <c r="O121" i="9"/>
  <c r="T121" i="9" s="1"/>
  <c r="S134" i="9"/>
  <c r="S41" i="11"/>
  <c r="O63" i="11"/>
  <c r="S78" i="11"/>
  <c r="T78" i="11" s="1"/>
  <c r="O97" i="11"/>
  <c r="S118" i="11"/>
  <c r="O31" i="11"/>
  <c r="O102" i="11"/>
  <c r="T102" i="11" s="1"/>
  <c r="S44" i="11"/>
  <c r="T44" i="11" s="1"/>
  <c r="O60" i="11"/>
  <c r="S81" i="11"/>
  <c r="T81" i="11" s="1"/>
  <c r="S115" i="11"/>
  <c r="O134" i="11"/>
  <c r="O42" i="11"/>
  <c r="T42" i="11" s="1"/>
  <c r="S60" i="11"/>
  <c r="S63" i="11"/>
  <c r="O79" i="11"/>
  <c r="S97" i="11"/>
  <c r="S100" i="11"/>
  <c r="O116" i="11"/>
  <c r="T116" i="11" s="1"/>
  <c r="S131" i="11"/>
  <c r="S42" i="11"/>
  <c r="S45" i="11"/>
  <c r="O77" i="11"/>
  <c r="T77" i="11" s="1"/>
  <c r="O43" i="11"/>
  <c r="T43" i="11" s="1"/>
  <c r="S61" i="11"/>
  <c r="S64" i="11"/>
  <c r="S95" i="11"/>
  <c r="S98" i="11"/>
  <c r="O114" i="11"/>
  <c r="T114" i="11" s="1"/>
  <c r="S43" i="11"/>
  <c r="S59" i="11"/>
  <c r="S96" i="11"/>
  <c r="S62" i="10"/>
  <c r="S41" i="10"/>
  <c r="S44" i="10"/>
  <c r="S78" i="10"/>
  <c r="S81" i="10"/>
  <c r="S23" i="10"/>
  <c r="O42" i="10"/>
  <c r="S60" i="10"/>
  <c r="O82" i="10"/>
  <c r="S100" i="10"/>
  <c r="S131" i="10"/>
  <c r="O45" i="10"/>
  <c r="S63" i="10"/>
  <c r="S97" i="10"/>
  <c r="O24" i="10"/>
  <c r="S42" i="10"/>
  <c r="S45" i="10"/>
  <c r="O61" i="10"/>
  <c r="S79" i="10"/>
  <c r="S82" i="10"/>
  <c r="O132" i="10"/>
  <c r="T132" i="10" s="1"/>
  <c r="S43" i="10"/>
  <c r="S77" i="10"/>
  <c r="S96" i="10"/>
  <c r="O115" i="10"/>
  <c r="T115" i="10" s="1"/>
  <c r="O97" i="9"/>
  <c r="S115" i="9"/>
  <c r="O122" i="9"/>
  <c r="T122" i="9" s="1"/>
  <c r="O42" i="9"/>
  <c r="T42" i="9" s="1"/>
  <c r="O79" i="9"/>
  <c r="O45" i="9"/>
  <c r="T45" i="9" s="1"/>
  <c r="S60" i="9"/>
  <c r="T60" i="9" s="1"/>
  <c r="S63" i="9"/>
  <c r="O61" i="9"/>
  <c r="T61" i="9" s="1"/>
  <c r="S79" i="9"/>
  <c r="O132" i="9"/>
  <c r="O43" i="9"/>
  <c r="T43" i="9" s="1"/>
  <c r="O46" i="9"/>
  <c r="S25" i="9"/>
  <c r="S59" i="9"/>
  <c r="O78" i="9"/>
  <c r="S96" i="9"/>
  <c r="O115" i="9"/>
  <c r="T115" i="9" s="1"/>
  <c r="S133" i="9"/>
  <c r="T46" i="9" l="1"/>
  <c r="T63" i="9"/>
  <c r="T132" i="9"/>
  <c r="T117" i="9"/>
  <c r="T28" i="11"/>
  <c r="T25" i="11"/>
  <c r="T27" i="11"/>
  <c r="T26" i="11"/>
  <c r="T24" i="11"/>
  <c r="T23" i="11"/>
  <c r="T60" i="11"/>
  <c r="T59" i="11"/>
  <c r="T64" i="11"/>
  <c r="T63" i="11"/>
  <c r="T62" i="11"/>
  <c r="T61" i="11"/>
  <c r="T136" i="11"/>
  <c r="T135" i="11"/>
  <c r="T131" i="11"/>
  <c r="T134" i="11"/>
  <c r="T133" i="11"/>
  <c r="T132" i="11"/>
  <c r="T100" i="11"/>
  <c r="T97" i="11"/>
  <c r="T99" i="11"/>
  <c r="T98" i="11"/>
  <c r="T96" i="11"/>
  <c r="T95" i="11"/>
  <c r="T43" i="10"/>
  <c r="T44" i="10"/>
  <c r="T46" i="10"/>
  <c r="T45" i="10"/>
  <c r="T42" i="10"/>
  <c r="T41" i="10"/>
  <c r="T100" i="10"/>
  <c r="T99" i="10"/>
  <c r="T98" i="10"/>
  <c r="T95" i="10"/>
  <c r="T97" i="10"/>
  <c r="T96" i="10"/>
  <c r="T82" i="10"/>
  <c r="T81" i="10"/>
  <c r="T80" i="10"/>
  <c r="T78" i="10"/>
  <c r="T79" i="10"/>
  <c r="T77" i="10"/>
  <c r="T61" i="10"/>
  <c r="T60" i="10"/>
  <c r="T59" i="10"/>
  <c r="T64" i="10"/>
  <c r="T63" i="10"/>
  <c r="T62" i="10"/>
  <c r="T82" i="9"/>
  <c r="T81" i="9"/>
  <c r="T80" i="9"/>
  <c r="T79" i="9"/>
  <c r="T78" i="9"/>
  <c r="T77" i="9"/>
  <c r="T28" i="9"/>
  <c r="T27" i="9"/>
  <c r="T26" i="9"/>
  <c r="T25" i="9"/>
  <c r="T24" i="9"/>
  <c r="T23" i="9"/>
  <c r="T95" i="9"/>
  <c r="T100" i="9"/>
  <c r="T99" i="9"/>
  <c r="T98" i="9"/>
  <c r="T97" i="9"/>
  <c r="T96" i="9"/>
  <c r="G138" i="8"/>
  <c r="Q138" i="8"/>
  <c r="S138" i="8" s="1"/>
  <c r="N138" i="8"/>
  <c r="M138" i="8"/>
  <c r="L138" i="8"/>
  <c r="N120" i="8"/>
  <c r="N102" i="8"/>
  <c r="N84" i="8"/>
  <c r="N66" i="8"/>
  <c r="N48" i="8"/>
  <c r="N30" i="8"/>
  <c r="H41" i="8"/>
  <c r="H95" i="8"/>
  <c r="H133" i="8"/>
  <c r="H135" i="8"/>
  <c r="H23" i="8"/>
  <c r="H136" i="8" l="1"/>
  <c r="H134" i="8"/>
  <c r="H132" i="8"/>
  <c r="H113" i="8"/>
  <c r="H59" i="8"/>
  <c r="H131" i="8"/>
  <c r="G140" i="8"/>
  <c r="O140" i="8" s="1"/>
  <c r="H77" i="8"/>
  <c r="O138" i="8"/>
  <c r="G139" i="8" l="1"/>
  <c r="O139" i="8" s="1"/>
  <c r="Q59" i="8" l="1"/>
  <c r="Q131" i="8"/>
  <c r="Q77" i="8"/>
  <c r="Q23" i="8"/>
  <c r="Q95" i="8"/>
  <c r="Q41" i="8"/>
  <c r="Q113" i="8"/>
  <c r="I131" i="8" l="1"/>
  <c r="M120" i="8" l="1"/>
  <c r="M102" i="8"/>
  <c r="M84" i="8"/>
  <c r="M66" i="8"/>
  <c r="M48" i="8"/>
  <c r="M30" i="8"/>
  <c r="L120" i="8"/>
  <c r="L102" i="8"/>
  <c r="L84" i="8"/>
  <c r="L66" i="8"/>
  <c r="L48" i="8"/>
  <c r="L30" i="8"/>
  <c r="Q133" i="8" l="1"/>
  <c r="Q134" i="8"/>
  <c r="Q135" i="8"/>
  <c r="Q136" i="8"/>
  <c r="Q132" i="8"/>
  <c r="K131" i="8"/>
  <c r="J131" i="8"/>
  <c r="P131" i="8"/>
  <c r="E138" i="8"/>
  <c r="F138" i="8" s="1"/>
  <c r="E131" i="8"/>
  <c r="D131" i="8"/>
  <c r="C131" i="8"/>
  <c r="T138" i="8" l="1"/>
  <c r="T139" i="8"/>
  <c r="T140" i="8"/>
  <c r="O132" i="8"/>
  <c r="O136" i="8"/>
  <c r="O133" i="8"/>
  <c r="O135" i="8"/>
  <c r="O134" i="8"/>
  <c r="O131" i="8"/>
  <c r="F131" i="8"/>
  <c r="E113" i="8" l="1"/>
  <c r="E95" i="8"/>
  <c r="E77" i="8"/>
  <c r="E59" i="8"/>
  <c r="E41" i="8"/>
  <c r="E23" i="8"/>
  <c r="Q120" i="8"/>
  <c r="S120" i="8" s="1"/>
  <c r="E120" i="8"/>
  <c r="F120" i="8" s="1"/>
  <c r="Q102" i="8"/>
  <c r="E102" i="8"/>
  <c r="F102" i="8" s="1"/>
  <c r="E84" i="8"/>
  <c r="E66" i="8"/>
  <c r="E48" i="8"/>
  <c r="F48" i="8" s="1"/>
  <c r="E30" i="8"/>
  <c r="S102" i="8" l="1"/>
  <c r="G122" i="8" l="1"/>
  <c r="G121" i="8"/>
  <c r="G104" i="8"/>
  <c r="G103" i="8"/>
  <c r="G86" i="8"/>
  <c r="O86" i="8" s="1"/>
  <c r="G85" i="8"/>
  <c r="O85" i="8" s="1"/>
  <c r="G68" i="8"/>
  <c r="O68" i="8" s="1"/>
  <c r="G67" i="8"/>
  <c r="O67" i="8" s="1"/>
  <c r="G50" i="8"/>
  <c r="O50" i="8" s="1"/>
  <c r="G49" i="8"/>
  <c r="O49" i="8" s="1"/>
  <c r="G32" i="8"/>
  <c r="O32" i="8" s="1"/>
  <c r="G31" i="8"/>
  <c r="O31" i="8" s="1"/>
  <c r="O121" i="8" l="1"/>
  <c r="T121" i="8" s="1"/>
  <c r="O103" i="8"/>
  <c r="T103" i="8" s="1"/>
  <c r="O104" i="8"/>
  <c r="T104" i="8" s="1"/>
  <c r="O122" i="8"/>
  <c r="T122" i="8" s="1"/>
  <c r="Q84" i="8"/>
  <c r="S84" i="8" s="1"/>
  <c r="Q26" i="8"/>
  <c r="K23" i="8"/>
  <c r="F84" i="8"/>
  <c r="T86" i="8" l="1"/>
  <c r="T85" i="8"/>
  <c r="C95" i="8"/>
  <c r="C59" i="8"/>
  <c r="C23" i="8"/>
  <c r="C113" i="8"/>
  <c r="C77" i="8"/>
  <c r="C41" i="8"/>
  <c r="D113" i="8"/>
  <c r="D95" i="8"/>
  <c r="D77" i="8"/>
  <c r="D59" i="8"/>
  <c r="D41" i="8"/>
  <c r="D23" i="8"/>
  <c r="F66" i="8"/>
  <c r="Q48" i="8"/>
  <c r="S48" i="8" s="1"/>
  <c r="Q66" i="8"/>
  <c r="S66" i="8" s="1"/>
  <c r="J23" i="8"/>
  <c r="J95" i="8"/>
  <c r="J59" i="8"/>
  <c r="J113" i="8"/>
  <c r="J77" i="8"/>
  <c r="J41" i="8"/>
  <c r="Q24" i="8"/>
  <c r="Q96" i="8"/>
  <c r="Q60" i="8"/>
  <c r="Q114" i="8"/>
  <c r="Q78" i="8"/>
  <c r="Q42" i="8"/>
  <c r="Q27" i="8"/>
  <c r="Q99" i="8"/>
  <c r="Q63" i="8"/>
  <c r="Q117" i="8"/>
  <c r="Q81" i="8"/>
  <c r="Q45" i="8"/>
  <c r="Q25" i="8"/>
  <c r="Q97" i="8"/>
  <c r="Q61" i="8"/>
  <c r="Q115" i="8"/>
  <c r="Q79" i="8"/>
  <c r="Q43" i="8"/>
  <c r="Q30" i="8"/>
  <c r="P113" i="8"/>
  <c r="P77" i="8"/>
  <c r="P41" i="8"/>
  <c r="P95" i="8"/>
  <c r="P59" i="8"/>
  <c r="K113" i="8"/>
  <c r="K77" i="8"/>
  <c r="K41" i="8"/>
  <c r="K59" i="8"/>
  <c r="K95" i="8"/>
  <c r="Q118" i="8"/>
  <c r="Q82" i="8"/>
  <c r="Q46" i="8"/>
  <c r="Q100" i="8"/>
  <c r="Q64" i="8"/>
  <c r="Q116" i="8"/>
  <c r="Q80" i="8"/>
  <c r="Q44" i="8"/>
  <c r="Q98" i="8"/>
  <c r="Q62" i="8"/>
  <c r="P23" i="8"/>
  <c r="Q28" i="8"/>
  <c r="T50" i="8" l="1"/>
  <c r="T49" i="8"/>
  <c r="T67" i="8"/>
  <c r="T68" i="8"/>
  <c r="F41" i="8"/>
  <c r="S30" i="8"/>
  <c r="R59" i="8" l="1"/>
  <c r="S61" i="8" s="1"/>
  <c r="R131" i="8"/>
  <c r="R23" i="8"/>
  <c r="S27" i="8" s="1"/>
  <c r="R95" i="8"/>
  <c r="S96" i="8" s="1"/>
  <c r="R77" i="8"/>
  <c r="S78" i="8" s="1"/>
  <c r="R41" i="8"/>
  <c r="S42" i="8" s="1"/>
  <c r="R113" i="8"/>
  <c r="S114" i="8" s="1"/>
  <c r="S64" i="8"/>
  <c r="S60" i="8"/>
  <c r="S63" i="8"/>
  <c r="S59" i="8"/>
  <c r="S62" i="8" l="1"/>
  <c r="S23" i="8"/>
  <c r="S100" i="8"/>
  <c r="S25" i="8"/>
  <c r="S99" i="8"/>
  <c r="S28" i="8"/>
  <c r="S135" i="8"/>
  <c r="T135" i="8" s="1"/>
  <c r="S132" i="8"/>
  <c r="T132" i="8" s="1"/>
  <c r="S131" i="8"/>
  <c r="T131" i="8" s="1"/>
  <c r="S133" i="8"/>
  <c r="T133" i="8" s="1"/>
  <c r="S136" i="8"/>
  <c r="T136" i="8" s="1"/>
  <c r="S134" i="8"/>
  <c r="T134" i="8" s="1"/>
  <c r="S26" i="8"/>
  <c r="S81" i="8"/>
  <c r="S24" i="8"/>
  <c r="S46" i="8"/>
  <c r="S45" i="8"/>
  <c r="S97" i="8"/>
  <c r="S79" i="8"/>
  <c r="S118" i="8"/>
  <c r="S95" i="8"/>
  <c r="S98" i="8"/>
  <c r="S43" i="8"/>
  <c r="S117" i="8"/>
  <c r="S77" i="8"/>
  <c r="S80" i="8"/>
  <c r="S82" i="8"/>
  <c r="S115" i="8"/>
  <c r="S113" i="8"/>
  <c r="S116" i="8"/>
  <c r="S41" i="8"/>
  <c r="S44" i="8"/>
  <c r="H24" i="8" l="1"/>
  <c r="H26" i="8"/>
  <c r="H28" i="8"/>
  <c r="H43" i="8"/>
  <c r="H45" i="8"/>
  <c r="H63" i="8"/>
  <c r="H61" i="8"/>
  <c r="H81" i="8"/>
  <c r="H79" i="8"/>
  <c r="H99" i="8"/>
  <c r="H97" i="8"/>
  <c r="H117" i="8"/>
  <c r="H115" i="8"/>
  <c r="H25" i="8"/>
  <c r="H27" i="8"/>
  <c r="H42" i="8"/>
  <c r="H44" i="8"/>
  <c r="H46" i="8"/>
  <c r="H64" i="8"/>
  <c r="H62" i="8"/>
  <c r="H60" i="8"/>
  <c r="H82" i="8"/>
  <c r="H80" i="8"/>
  <c r="H78" i="8"/>
  <c r="H100" i="8"/>
  <c r="H98" i="8"/>
  <c r="H96" i="8"/>
  <c r="H118" i="8"/>
  <c r="H116" i="8"/>
  <c r="H114" i="8"/>
  <c r="F113" i="8" l="1"/>
  <c r="F95" i="8"/>
  <c r="F77" i="8"/>
  <c r="F59" i="8"/>
  <c r="F23" i="8"/>
  <c r="G120" i="8" l="1"/>
  <c r="G102" i="8"/>
  <c r="G48" i="8"/>
  <c r="I113" i="8"/>
  <c r="I77" i="8"/>
  <c r="I41" i="8"/>
  <c r="G30" i="8"/>
  <c r="O30" i="8" s="1"/>
  <c r="I95" i="8"/>
  <c r="I59" i="8"/>
  <c r="I23" i="8"/>
  <c r="G84" i="8"/>
  <c r="O48" i="8" l="1"/>
  <c r="T48" i="8" s="1"/>
  <c r="O120" i="8"/>
  <c r="T120" i="8" s="1"/>
  <c r="O84" i="8"/>
  <c r="T84" i="8" s="1"/>
  <c r="O102" i="8"/>
  <c r="T102" i="8" s="1"/>
  <c r="O41" i="8"/>
  <c r="T41" i="8" s="1"/>
  <c r="O46" i="8"/>
  <c r="T46" i="8" s="1"/>
  <c r="O42" i="8"/>
  <c r="T42" i="8" s="1"/>
  <c r="O43" i="8"/>
  <c r="T43" i="8" s="1"/>
  <c r="O44" i="8"/>
  <c r="T44" i="8" s="1"/>
  <c r="O45" i="8"/>
  <c r="T45" i="8" s="1"/>
  <c r="O77" i="8"/>
  <c r="T77" i="8" s="1"/>
  <c r="O82" i="8"/>
  <c r="T82" i="8" s="1"/>
  <c r="O80" i="8"/>
  <c r="T80" i="8" s="1"/>
  <c r="O78" i="8"/>
  <c r="T78" i="8" s="1"/>
  <c r="O81" i="8"/>
  <c r="T81" i="8" s="1"/>
  <c r="O79" i="8"/>
  <c r="T79" i="8" s="1"/>
  <c r="O113" i="8"/>
  <c r="T113" i="8" s="1"/>
  <c r="O114" i="8"/>
  <c r="T114" i="8" s="1"/>
  <c r="O118" i="8"/>
  <c r="T118" i="8" s="1"/>
  <c r="O117" i="8"/>
  <c r="T117" i="8" s="1"/>
  <c r="O116" i="8"/>
  <c r="T116" i="8" s="1"/>
  <c r="O115" i="8"/>
  <c r="T115" i="8" s="1"/>
  <c r="O23" i="8"/>
  <c r="T23" i="8" s="1"/>
  <c r="O25" i="8"/>
  <c r="T25" i="8" s="1"/>
  <c r="O26" i="8"/>
  <c r="T26" i="8" s="1"/>
  <c r="O27" i="8"/>
  <c r="T27" i="8" s="1"/>
  <c r="O28" i="8"/>
  <c r="T28" i="8" s="1"/>
  <c r="O24" i="8"/>
  <c r="T24" i="8" s="1"/>
  <c r="O95" i="8"/>
  <c r="T95" i="8" s="1"/>
  <c r="O98" i="8"/>
  <c r="T98" i="8" s="1"/>
  <c r="O99" i="8"/>
  <c r="T99" i="8" s="1"/>
  <c r="O96" i="8"/>
  <c r="T96" i="8" s="1"/>
  <c r="O97" i="8"/>
  <c r="T97" i="8" s="1"/>
  <c r="O100" i="8"/>
  <c r="T100" i="8" s="1"/>
  <c r="O59" i="8"/>
  <c r="T59" i="8" s="1"/>
  <c r="O63" i="8"/>
  <c r="T63" i="8" s="1"/>
  <c r="O64" i="8"/>
  <c r="T64" i="8" s="1"/>
  <c r="O61" i="8"/>
  <c r="T61" i="8" s="1"/>
  <c r="O62" i="8"/>
  <c r="T62" i="8" s="1"/>
  <c r="O60" i="8"/>
  <c r="T60" i="8" s="1"/>
  <c r="G66" i="8"/>
  <c r="O66" i="8" l="1"/>
  <c r="T66" i="8" s="1"/>
  <c r="F30" i="8" l="1"/>
  <c r="T32" i="8" l="1"/>
  <c r="T30" i="8"/>
  <c r="T31" i="8"/>
</calcChain>
</file>

<file path=xl/sharedStrings.xml><?xml version="1.0" encoding="utf-8"?>
<sst xmlns="http://schemas.openxmlformats.org/spreadsheetml/2006/main" count="8698" uniqueCount="112">
  <si>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</si>
  <si>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</si>
  <si>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</si>
  <si>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</si>
  <si>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</si>
  <si>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</si>
  <si>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</si>
  <si>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</si>
  <si>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</si>
  <si>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</si>
  <si>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</si>
  <si>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</si>
  <si>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</si>
  <si>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</si>
  <si>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</si>
  <si>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</si>
  <si>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</si>
  <si>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</si>
  <si>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</si>
  <si>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</si>
  <si>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</si>
  <si>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</si>
  <si>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</si>
  <si>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</si>
  <si>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</si>
  <si>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>Materia
gas naturale</t>
  </si>
  <si>
    <t xml:space="preserve">- </t>
  </si>
  <si>
    <t>Oneri di sistema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</si>
  <si>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</si>
  <si>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</si>
  <si>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</si>
  <si>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</si>
  <si>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</si>
  <si>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</si>
  <si>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</si>
  <si>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</si>
  <si>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</si>
  <si>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</si>
  <si>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>Trasporto
e gestione del contatore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</si>
  <si>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</si>
  <si>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</si>
  <si>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</si>
  <si>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</si>
  <si>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</si>
  <si>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</si>
  <si>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</si>
  <si>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</si>
  <si>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</si>
  <si>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</si>
  <si>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</si>
  <si>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</si>
  <si>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</si>
  <si>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</si>
  <si>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 xml:space="preserve">- </t>
    </r>
    <r>
      <rPr>
        <b/>
        <sz val="10"/>
        <color theme="4" tint="-0.499984740745262"/>
        <rFont val="Calibri"/>
        <family val="2"/>
      </rPr>
      <t>Materia gas naturale: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</si>
  <si>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Trasporto e gestione del contatore: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</si>
  <si>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r>
      <t xml:space="preserve">- </t>
    </r>
    <r>
      <rPr>
        <b/>
        <sz val="10"/>
        <color theme="4" tint="-0.499984740745262"/>
        <rFont val="Calibri"/>
        <family val="2"/>
      </rPr>
      <t>Oneri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</si>
  <si>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r>
      <t>C</t>
    </r>
    <r>
      <rPr>
        <i/>
        <sz val="8"/>
        <color theme="4" tint="-0.499984740745262"/>
        <rFont val="Calibri"/>
        <family val="2"/>
      </rPr>
      <t>MEMm</t>
    </r>
  </si>
  <si>
    <t>Marzo 2024</t>
  </si>
  <si>
    <t>Inserite qui sopra il valore del coefficiente P indicato in bolletta per visualizzare i prezzi unitari fatturati per i consumi del periodo 1 - 31 marzo 2024</t>
  </si>
  <si>
    <t>Aprile 2024</t>
  </si>
  <si>
    <t>Inserite qui sopra il valore del coefficiente P indicato in bolletta per visualizzare i prezzi unitari fatturati per i consumi del periodo 1 - 30 aprile 2024</t>
  </si>
  <si>
    <t>Clienti vulnerabili</t>
  </si>
  <si>
    <t>Febbraio 2024</t>
  </si>
  <si>
    <t>Inserite qui sopra il valore del coefficiente P indicato in bolletta per visualizzare i prezzi unitari fatturati per i consumi del periodo 1 - 29 febbraio 2024</t>
  </si>
  <si>
    <t>Gennaio 2024</t>
  </si>
  <si>
    <t>Inserite qui sopra il valore del coefficiente P indicato in bolletta per visualizzare i prezzi unitari fatturati per i consumi del periodo 1 - 31 gennaio 2024</t>
  </si>
  <si>
    <t>Quota energia (euro/Smc)</t>
  </si>
  <si>
    <t>Maggio 2024</t>
  </si>
  <si>
    <t>Inserite qui sopra il valore del coefficiente P indicato in bolletta per visualizzare i prezzi unitari fatturati per i consumi del periodo 1 - 31 maggio 2024</t>
  </si>
  <si>
    <t xml:space="preserve"> Queste tabelle sono pubblicate solo a scopo informativo. Il valore dei corrispettivi approvati dall'Autorità risulta esclusivamente dai provvedimenti pubblicati su arera.it</t>
  </si>
  <si>
    <t>Giugno 2024</t>
  </si>
  <si>
    <t>Inserite qui sopra il valore del coefficiente P indicato in bolletta per visualizzare i prezzi unitari fatturati per i consumi del periodo 1 - 30 giugno 2024</t>
  </si>
  <si>
    <t>Luglio 2024</t>
  </si>
  <si>
    <t>Inserite qui sopra il valore del coefficiente P indicato in bolletta per visualizzare i prezzi unitari fatturati per i consumi del periodo 1 - 31 luglio 2024</t>
  </si>
  <si>
    <t>Agosto 2024</t>
  </si>
  <si>
    <t>Inserite qui sopra il valore del coefficiente P indicato in bolletta per visualizzare i prezzi unitari fatturati per i consumi del periodo 1 - 31 agosto 2024</t>
  </si>
  <si>
    <t>Settembre 2024</t>
  </si>
  <si>
    <t>Inserite qui sopra il valore del coefficiente P indicato in bolletta per visualizzare i prezzi unitari fatturati per i consumi del periodo 1 - 30 settembre 2024</t>
  </si>
  <si>
    <t>Ottobre 2024</t>
  </si>
  <si>
    <t>Inserite qui sopra il valore del coefficiente P indicato in bolletta per visualizzare i prezzi unitari fatturati per i consumi del periodo 1 - 31 ottobre 2024</t>
  </si>
  <si>
    <t>Novembre 2024</t>
  </si>
  <si>
    <t>Inserite qui sopra il valore del coefficiente P indicato in bolletta per visualizzare i prezzi unitari fatturati per i consumi del periodo 1 - 30 novembre 2024</t>
  </si>
  <si>
    <t>Dicembre 2024</t>
  </si>
  <si>
    <t>Inserite qui sopra il valore del coefficiente P indicato in bolletta per visualizzare i prezzi unitari fatturati per i consumi del periodo 1 - 31 dicembre 2024</t>
  </si>
  <si>
    <t>Gennaio 2025</t>
  </si>
  <si>
    <t>Inserite qui sopra il valore del coefficiente P indicato in bolletta per visualizzare i prezzi unitari fatturati per i consumi del periodo 1 - 31 gennaio 2025</t>
  </si>
  <si>
    <t>Febbraio 2025</t>
  </si>
  <si>
    <t>Inserite qui sopra il valore del coefficiente P indicato in bolletta per visualizzare i prezzi unitari fatturati per i consumi del periodo 1 - 28 febbraio 2025</t>
  </si>
  <si>
    <t>Marzo 2025</t>
  </si>
  <si>
    <t>Inserite qui sopra il valore del coefficiente P indicato in bolletta per visualizzare i prezzi unitari fatturati per i consumi del periodo 1 - 31 marzo 2025</t>
  </si>
  <si>
    <t>Aprile 2025</t>
  </si>
  <si>
    <t>Inserite qui sopra il valore del coefficiente P indicato in bolletta per visualizzare i prezzi unitari fatturati per i consumi del periodo 1 - 30 aprile 2025</t>
  </si>
  <si>
    <t>Maggio 2025</t>
  </si>
  <si>
    <t>Inserite qui sopra il valore del coefficiente P indicato in bolletta per visualizzare i prezzi unitari fatturati per i consumi del periodo 1 - 31 maggio 2025</t>
  </si>
  <si>
    <t>Giugno 2025</t>
  </si>
  <si>
    <r>
      <t xml:space="preserve">- </t>
    </r>
    <r>
      <rPr>
        <b/>
        <sz val="10"/>
        <color theme="4" tint="-0.499984740745262"/>
        <rFont val="Calibri"/>
        <family val="2"/>
      </rPr>
      <t>Vendita: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</si>
  <si>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Servizi di rete: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</si>
  <si>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t>Inserite qui sopra il valore del coefficiente P indicato in bolletta per visualizzare i prezzi unitari fatturati per i consumi del periodo 1 - 30 giugno 2025</t>
  </si>
  <si>
    <t>Vendita</t>
  </si>
  <si>
    <t>Servizi di rete</t>
  </si>
  <si>
    <t>Luglio 2025</t>
  </si>
  <si>
    <t>Inserite qui sopra il valore del coefficiente P indicato in bolletta per visualizzare i prezzi unitari fatturati per i consumi del periodo 1 - 31 luglio 2025</t>
  </si>
  <si>
    <t>Agosto 2025</t>
  </si>
  <si>
    <t>Inserite qui sopra il valore del coefficiente P indicato in bolletta per visualizzare i prezzi unitari fatturati per i consumi del periodo 1 - 31 agosto 2025</t>
  </si>
  <si>
    <t>Settembre 2025</t>
  </si>
  <si>
    <t>Inserite qui sopra il valore del coefficiente P indicato in bolletta per visualizzare i prezzi unitari fatturati per i consumi del periodo 1 - 30 settembre 2025</t>
  </si>
  <si>
    <t>Inserite qui sopra il valore del coefficiente P indicato in bolletta per visualizzare i prezzi unitari fatturati per i consumi del periodo 1 - 31 ottobre 2025</t>
  </si>
  <si>
    <t>Ottobre 2025</t>
  </si>
  <si>
    <t>Novembre 2025</t>
  </si>
  <si>
    <t>Inserite qui sopra il valore del coefficiente P indicato in bolletta per visualizzare i prezzi unitari fatturati per i consumi del periodo 1 - 30 novembre 2025</t>
  </si>
  <si>
    <t>Dicembre 2025</t>
  </si>
  <si>
    <t>Inserite qui sopra il valore del coefficiente P indicato in bolletta per visualizzare i prezzi unitari fatturati per i consumi per il mese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</si>
</sst>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4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b/>
      <sz val="10"/>
      <color theme="0"/>
      <name val="Calibri"/>
      <family val="2"/>
    </font>
    <font>
      <i/>
      <sz val="10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1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2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9" fontId="7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169" fontId="2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2" fillId="3" borderId="0" xfId="0" quotePrefix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9" fillId="5" borderId="1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3" borderId="7" xfId="0" quotePrefix="1" applyFont="1" applyFill="1" applyBorder="1" applyAlignment="1" applyProtection="1">
      <alignment vertical="center"/>
      <protection locked="0"/>
    </xf>
    <xf numFmtId="0" fontId="13" fillId="3" borderId="7" xfId="0" quotePrefix="1" applyFont="1" applyFill="1" applyBorder="1" applyAlignment="1">
      <alignment horizontal="left" vertical="center"/>
    </xf>
    <xf numFmtId="0" fontId="13" fillId="3" borderId="8" xfId="0" quotePrefix="1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vertical="center"/>
    </xf>
    <xf numFmtId="167" fontId="22" fillId="2" borderId="14" xfId="0" applyNumberFormat="1" applyFont="1" applyFill="1" applyBorder="1" applyAlignment="1">
      <alignment horizontal="right" vertical="center"/>
    </xf>
    <xf numFmtId="167" fontId="13" fillId="2" borderId="2" xfId="0" applyNumberFormat="1" applyFont="1" applyFill="1" applyBorder="1" applyAlignment="1">
      <alignment vertical="center"/>
    </xf>
    <xf numFmtId="167" fontId="13" fillId="2" borderId="14" xfId="0" applyNumberFormat="1" applyFont="1" applyFill="1" applyBorder="1" applyAlignment="1">
      <alignment vertical="center"/>
    </xf>
    <xf numFmtId="167" fontId="22" fillId="2" borderId="15" xfId="0" applyNumberFormat="1" applyFont="1" applyFill="1" applyBorder="1" applyAlignment="1">
      <alignment horizontal="right" vertical="center"/>
    </xf>
    <xf numFmtId="169" fontId="22" fillId="2" borderId="13" xfId="0" applyNumberFormat="1" applyFont="1" applyFill="1" applyBorder="1" applyAlignment="1">
      <alignment horizontal="right" vertical="center"/>
    </xf>
    <xf numFmtId="169" fontId="22" fillId="2" borderId="4" xfId="0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vertical="center"/>
    </xf>
    <xf numFmtId="169" fontId="13" fillId="2" borderId="13" xfId="0" applyNumberFormat="1" applyFont="1" applyFill="1" applyBorder="1" applyAlignment="1">
      <alignment vertical="center"/>
    </xf>
    <xf numFmtId="169" fontId="22" fillId="2" borderId="14" xfId="0" applyNumberFormat="1" applyFont="1" applyFill="1" applyBorder="1" applyAlignment="1">
      <alignment horizontal="right" vertical="center"/>
    </xf>
    <xf numFmtId="169" fontId="22" fillId="2" borderId="7" xfId="0" applyNumberFormat="1" applyFont="1" applyFill="1" applyBorder="1" applyAlignment="1">
      <alignment horizontal="right" vertical="center"/>
    </xf>
    <xf numFmtId="169" fontId="13" fillId="2" borderId="14" xfId="0" applyNumberFormat="1" applyFont="1" applyFill="1" applyBorder="1" applyAlignment="1">
      <alignment vertical="center"/>
    </xf>
    <xf numFmtId="169" fontId="22" fillId="2" borderId="15" xfId="0" applyNumberFormat="1" applyFont="1" applyFill="1" applyBorder="1" applyAlignment="1">
      <alignment horizontal="right" vertical="center"/>
    </xf>
    <xf numFmtId="169" fontId="22" fillId="2" borderId="8" xfId="0" applyNumberFormat="1" applyFont="1" applyFill="1" applyBorder="1" applyAlignment="1">
      <alignment horizontal="right" vertical="center"/>
    </xf>
    <xf numFmtId="0" fontId="22" fillId="3" borderId="4" xfId="0" applyFont="1" applyFill="1" applyBorder="1" applyAlignment="1">
      <alignment vertical="center"/>
    </xf>
    <xf numFmtId="169" fontId="22" fillId="3" borderId="0" xfId="0" applyNumberFormat="1" applyFont="1" applyFill="1" applyAlignment="1">
      <alignment horizontal="right" vertical="center"/>
    </xf>
    <xf numFmtId="169" fontId="13" fillId="3" borderId="0" xfId="0" applyNumberFormat="1" applyFont="1" applyFill="1" applyAlignment="1">
      <alignment horizontal="right" vertical="center"/>
    </xf>
    <xf numFmtId="169" fontId="13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68" fontId="22" fillId="2" borderId="0" xfId="0" applyNumberFormat="1" applyFont="1" applyFill="1" applyAlignment="1">
      <alignment horizontal="right" vertical="center"/>
    </xf>
    <xf numFmtId="168" fontId="13" fillId="2" borderId="14" xfId="0" applyNumberFormat="1" applyFont="1" applyFill="1" applyBorder="1" applyAlignment="1">
      <alignment vertical="center"/>
    </xf>
    <xf numFmtId="168" fontId="22" fillId="2" borderId="14" xfId="0" applyNumberFormat="1" applyFont="1" applyFill="1" applyBorder="1" applyAlignment="1">
      <alignment horizontal="right" vertical="center"/>
    </xf>
    <xf numFmtId="168" fontId="22" fillId="2" borderId="15" xfId="0" applyNumberFormat="1" applyFont="1" applyFill="1" applyBorder="1" applyAlignment="1">
      <alignment horizontal="right" vertical="center"/>
    </xf>
    <xf numFmtId="169" fontId="22" fillId="2" borderId="5" xfId="0" applyNumberFormat="1" applyFont="1" applyFill="1" applyBorder="1" applyAlignment="1">
      <alignment horizontal="right" vertical="center"/>
    </xf>
    <xf numFmtId="169" fontId="22" fillId="2" borderId="10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9" fontId="22" fillId="2" borderId="0" xfId="0" applyNumberFormat="1" applyFont="1" applyFill="1" applyAlignment="1">
      <alignment horizontal="right" vertical="center"/>
    </xf>
    <xf numFmtId="169" fontId="13" fillId="2" borderId="0" xfId="0" applyNumberFormat="1" applyFont="1" applyFill="1" applyAlignment="1">
      <alignment vertical="center"/>
    </xf>
    <xf numFmtId="167" fontId="22" fillId="2" borderId="0" xfId="0" applyNumberFormat="1" applyFont="1" applyFill="1" applyAlignment="1">
      <alignment horizontal="right" vertical="center"/>
    </xf>
    <xf numFmtId="169" fontId="13" fillId="2" borderId="1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167" fontId="22" fillId="2" borderId="3" xfId="0" applyNumberFormat="1" applyFont="1" applyFill="1" applyBorder="1" applyAlignment="1">
      <alignment horizontal="right" vertical="center"/>
    </xf>
    <xf numFmtId="167" fontId="13" fillId="2" borderId="15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2" fontId="17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67" fontId="25" fillId="2" borderId="14" xfId="0" applyNumberFormat="1" applyFont="1" applyFill="1" applyBorder="1" applyAlignment="1">
      <alignment horizontal="right" vertical="center"/>
    </xf>
    <xf numFmtId="167" fontId="21" fillId="2" borderId="14" xfId="0" applyNumberFormat="1" applyFont="1" applyFill="1" applyBorder="1" applyAlignment="1">
      <alignment horizontal="right" vertical="center"/>
    </xf>
    <xf numFmtId="167" fontId="21" fillId="2" borderId="2" xfId="0" applyNumberFormat="1" applyFont="1" applyFill="1" applyBorder="1" applyAlignment="1">
      <alignment horizontal="right" vertical="center"/>
    </xf>
    <xf numFmtId="167" fontId="21" fillId="2" borderId="0" xfId="0" applyNumberFormat="1" applyFont="1" applyFill="1" applyAlignment="1">
      <alignment horizontal="right" vertical="center"/>
    </xf>
    <xf numFmtId="167" fontId="22" fillId="2" borderId="2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vertical="center"/>
    </xf>
    <xf numFmtId="41" fontId="16" fillId="3" borderId="0" xfId="1" quotePrefix="1" applyFont="1" applyFill="1" applyBorder="1" applyAlignment="1">
      <alignment vertical="center" wrapText="1"/>
    </xf>
    <xf numFmtId="168" fontId="13" fillId="2" borderId="0" xfId="0" applyNumberFormat="1" applyFont="1" applyFill="1" applyAlignment="1">
      <alignment vertical="center"/>
    </xf>
    <xf numFmtId="167" fontId="13" fillId="2" borderId="0" xfId="0" applyNumberFormat="1" applyFont="1" applyFill="1" applyAlignment="1">
      <alignment vertical="center"/>
    </xf>
    <xf numFmtId="0" fontId="16" fillId="2" borderId="14" xfId="0" applyFont="1" applyFill="1" applyBorder="1" applyAlignment="1">
      <alignment horizontal="right" vertical="center"/>
    </xf>
    <xf numFmtId="164" fontId="16" fillId="2" borderId="14" xfId="0" applyNumberFormat="1" applyFont="1" applyFill="1" applyBorder="1" applyAlignment="1">
      <alignment horizontal="left" vertical="center"/>
    </xf>
    <xf numFmtId="168" fontId="21" fillId="2" borderId="0" xfId="0" applyNumberFormat="1" applyFont="1" applyFill="1" applyAlignment="1">
      <alignment horizontal="right" vertical="center"/>
    </xf>
    <xf numFmtId="168" fontId="21" fillId="2" borderId="14" xfId="0" applyNumberFormat="1" applyFont="1" applyFill="1" applyBorder="1" applyAlignment="1">
      <alignment horizontal="right" vertical="center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4" fontId="13" fillId="2" borderId="10" xfId="0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" fontId="13" fillId="2" borderId="7" xfId="0" applyNumberFormat="1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169" fontId="22" fillId="3" borderId="10" xfId="0" applyNumberFormat="1" applyFont="1" applyFill="1" applyBorder="1" applyAlignment="1">
      <alignment horizontal="right" vertical="center"/>
    </xf>
    <xf numFmtId="169" fontId="22" fillId="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vertical="center"/>
    </xf>
    <xf numFmtId="167" fontId="21" fillId="2" borderId="7" xfId="0" applyNumberFormat="1" applyFont="1" applyFill="1" applyBorder="1" applyAlignment="1">
      <alignment horizontal="right" vertical="center"/>
    </xf>
    <xf numFmtId="0" fontId="12" fillId="3" borderId="0" xfId="6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165" fontId="29" fillId="2" borderId="0" xfId="0" applyNumberFormat="1" applyFont="1" applyFill="1" applyAlignment="1">
      <alignment vertical="center"/>
    </xf>
    <xf numFmtId="0" fontId="27" fillId="3" borderId="0" xfId="0" applyFont="1" applyFill="1" applyAlignment="1">
      <alignment horizontal="center" vertical="center" wrapText="1"/>
    </xf>
    <xf numFmtId="165" fontId="27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2" fontId="27" fillId="2" borderId="0" xfId="0" applyNumberFormat="1" applyFont="1" applyFill="1" applyAlignment="1">
      <alignment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49" fontId="13" fillId="4" borderId="15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164" fontId="16" fillId="4" borderId="14" xfId="0" applyNumberFormat="1" applyFont="1" applyFill="1" applyBorder="1" applyAlignment="1">
      <alignment horizontal="right" vertical="center"/>
    </xf>
    <xf numFmtId="0" fontId="15" fillId="4" borderId="10" xfId="0" applyFont="1" applyFill="1" applyBorder="1" applyAlignment="1">
      <alignment vertical="center"/>
    </xf>
    <xf numFmtId="164" fontId="16" fillId="4" borderId="7" xfId="0" applyNumberFormat="1" applyFont="1" applyFill="1" applyBorder="1" applyAlignment="1">
      <alignment horizontal="right" vertical="center"/>
    </xf>
    <xf numFmtId="164" fontId="16" fillId="4" borderId="8" xfId="0" applyNumberFormat="1" applyFont="1" applyFill="1" applyBorder="1" applyAlignment="1">
      <alignment horizontal="right" vertical="center"/>
    </xf>
    <xf numFmtId="0" fontId="23" fillId="4" borderId="12" xfId="2" applyFont="1" applyFill="1" applyBorder="1" applyAlignment="1">
      <alignment vertical="center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164" fontId="16" fillId="4" borderId="15" xfId="0" applyNumberFormat="1" applyFont="1" applyFill="1" applyBorder="1" applyAlignment="1">
      <alignment horizontal="right" vertical="center"/>
    </xf>
    <xf numFmtId="0" fontId="15" fillId="4" borderId="14" xfId="0" applyFont="1" applyFill="1" applyBorder="1" applyAlignment="1">
      <alignment vertical="center"/>
    </xf>
    <xf numFmtId="164" fontId="13" fillId="4" borderId="14" xfId="0" applyNumberFormat="1" applyFont="1" applyFill="1" applyBorder="1" applyAlignment="1">
      <alignment horizontal="right" vertical="center"/>
    </xf>
    <xf numFmtId="164" fontId="13" fillId="4" borderId="7" xfId="0" applyNumberFormat="1" applyFont="1" applyFill="1" applyBorder="1" applyAlignment="1">
      <alignment horizontal="right" vertical="center"/>
    </xf>
    <xf numFmtId="169" fontId="16" fillId="2" borderId="14" xfId="0" applyNumberFormat="1" applyFont="1" applyFill="1" applyBorder="1" applyAlignment="1">
      <alignment vertical="center"/>
    </xf>
    <xf numFmtId="169" fontId="16" fillId="2" borderId="15" xfId="0" applyNumberFormat="1" applyFont="1" applyFill="1" applyBorder="1" applyAlignment="1">
      <alignment vertical="center"/>
    </xf>
    <xf numFmtId="164" fontId="13" fillId="4" borderId="15" xfId="0" applyNumberFormat="1" applyFont="1" applyFill="1" applyBorder="1" applyAlignment="1">
      <alignment horizontal="right" vertical="center"/>
    </xf>
    <xf numFmtId="0" fontId="13" fillId="2" borderId="0" xfId="5" applyFont="1" applyFill="1" applyAlignment="1">
      <alignment vertical="center"/>
    </xf>
    <xf numFmtId="0" fontId="14" fillId="2" borderId="0" xfId="5" applyFont="1" applyFill="1" applyAlignment="1" applyProtection="1">
      <alignment vertical="center"/>
      <protection locked="0"/>
    </xf>
    <xf numFmtId="0" fontId="13" fillId="2" borderId="0" xfId="5" applyFont="1" applyFill="1" applyAlignment="1" applyProtection="1">
      <alignment vertical="center"/>
      <protection locked="0"/>
    </xf>
    <xf numFmtId="0" fontId="6" fillId="2" borderId="0" xfId="5" applyFont="1" applyFill="1" applyAlignment="1" applyProtection="1">
      <alignment vertical="center"/>
      <protection locked="0"/>
    </xf>
    <xf numFmtId="0" fontId="2" fillId="2" borderId="0" xfId="5" applyFont="1" applyFill="1" applyAlignment="1">
      <alignment vertical="center"/>
    </xf>
    <xf numFmtId="0" fontId="8" fillId="2" borderId="0" xfId="5" applyFont="1" applyFill="1" applyAlignment="1">
      <alignment vertical="center"/>
    </xf>
    <xf numFmtId="49" fontId="9" fillId="5" borderId="12" xfId="5" applyNumberFormat="1" applyFont="1" applyFill="1" applyBorder="1" applyAlignment="1">
      <alignment horizontal="center" vertical="center"/>
    </xf>
    <xf numFmtId="0" fontId="9" fillId="3" borderId="0" xfId="5" applyFont="1" applyFill="1" applyAlignment="1">
      <alignment horizontal="center" vertical="center"/>
    </xf>
    <xf numFmtId="0" fontId="6" fillId="3" borderId="0" xfId="5" applyFont="1" applyFill="1" applyAlignment="1" applyProtection="1">
      <alignment vertical="center"/>
      <protection locked="0"/>
    </xf>
    <xf numFmtId="0" fontId="2" fillId="3" borderId="0" xfId="5" applyFont="1" applyFill="1" applyAlignment="1">
      <alignment vertical="center"/>
    </xf>
    <xf numFmtId="0" fontId="8" fillId="3" borderId="0" xfId="5" applyFont="1" applyFill="1" applyAlignment="1">
      <alignment vertical="center"/>
    </xf>
    <xf numFmtId="0" fontId="13" fillId="3" borderId="7" xfId="5" quotePrefix="1" applyFont="1" applyFill="1" applyBorder="1" applyAlignment="1" applyProtection="1">
      <alignment vertical="center"/>
      <protection locked="0"/>
    </xf>
    <xf numFmtId="0" fontId="13" fillId="3" borderId="0" xfId="5" applyFont="1" applyFill="1" applyAlignment="1" applyProtection="1">
      <alignment vertical="center"/>
      <protection locked="0"/>
    </xf>
    <xf numFmtId="0" fontId="21" fillId="3" borderId="0" xfId="5" applyFont="1" applyFill="1" applyAlignment="1">
      <alignment vertical="center"/>
    </xf>
    <xf numFmtId="0" fontId="13" fillId="3" borderId="0" xfId="5" applyFont="1" applyFill="1" applyAlignment="1">
      <alignment vertical="center"/>
    </xf>
    <xf numFmtId="0" fontId="13" fillId="3" borderId="7" xfId="5" quotePrefix="1" applyFont="1" applyFill="1" applyBorder="1" applyAlignment="1">
      <alignment horizontal="left" vertical="center"/>
    </xf>
    <xf numFmtId="0" fontId="13" fillId="3" borderId="0" xfId="5" applyFont="1" applyFill="1" applyAlignment="1">
      <alignment horizontal="left" vertical="center"/>
    </xf>
    <xf numFmtId="0" fontId="15" fillId="3" borderId="0" xfId="5" applyFont="1" applyFill="1" applyAlignment="1">
      <alignment horizontal="left" vertical="center"/>
    </xf>
    <xf numFmtId="0" fontId="13" fillId="3" borderId="8" xfId="5" quotePrefix="1" applyFont="1" applyFill="1" applyBorder="1" applyAlignment="1">
      <alignment horizontal="left" vertical="center"/>
    </xf>
    <xf numFmtId="0" fontId="13" fillId="3" borderId="3" xfId="5" applyFont="1" applyFill="1" applyBorder="1" applyAlignment="1">
      <alignment horizontal="left" vertical="center"/>
    </xf>
    <xf numFmtId="0" fontId="15" fillId="3" borderId="3" xfId="5" applyFont="1" applyFill="1" applyBorder="1" applyAlignment="1">
      <alignment horizontal="left" vertical="center"/>
    </xf>
    <xf numFmtId="0" fontId="13" fillId="3" borderId="3" xfId="5" applyFont="1" applyFill="1" applyBorder="1" applyAlignment="1">
      <alignment vertical="center"/>
    </xf>
    <xf numFmtId="0" fontId="2" fillId="3" borderId="0" xfId="5" quotePrefix="1" applyFont="1" applyFill="1" applyAlignment="1">
      <alignment horizontal="left" vertical="center"/>
    </xf>
    <xf numFmtId="0" fontId="2" fillId="3" borderId="0" xfId="5" applyFont="1" applyFill="1" applyAlignment="1">
      <alignment horizontal="left" vertical="center"/>
    </xf>
    <xf numFmtId="0" fontId="3" fillId="3" borderId="0" xfId="5" applyFont="1" applyFill="1" applyAlignment="1">
      <alignment horizontal="left" vertical="center"/>
    </xf>
    <xf numFmtId="0" fontId="17" fillId="3" borderId="12" xfId="5" applyFont="1" applyFill="1" applyBorder="1" applyAlignment="1">
      <alignment horizontal="center" vertical="center"/>
    </xf>
    <xf numFmtId="0" fontId="24" fillId="3" borderId="0" xfId="5" applyFont="1" applyFill="1" applyAlignment="1">
      <alignment horizontal="center" vertical="center"/>
    </xf>
    <xf numFmtId="0" fontId="17" fillId="2" borderId="0" xfId="5" applyFont="1" applyFill="1" applyAlignment="1">
      <alignment vertical="center"/>
    </xf>
    <xf numFmtId="2" fontId="17" fillId="2" borderId="0" xfId="5" applyNumberFormat="1" applyFont="1" applyFill="1" applyAlignment="1">
      <alignment vertical="center"/>
    </xf>
    <xf numFmtId="0" fontId="18" fillId="6" borderId="12" xfId="5" applyFont="1" applyFill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4" fillId="2" borderId="0" xfId="5" applyFont="1" applyFill="1" applyAlignment="1">
      <alignment horizontal="center" vertical="center"/>
    </xf>
    <xf numFmtId="2" fontId="2" fillId="2" borderId="0" xfId="5" applyNumberFormat="1" applyFont="1" applyFill="1" applyAlignment="1">
      <alignment vertical="center"/>
    </xf>
    <xf numFmtId="0" fontId="15" fillId="2" borderId="10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3" fillId="2" borderId="10" xfId="5" applyFont="1" applyFill="1" applyBorder="1" applyAlignment="1">
      <alignment vertical="center"/>
    </xf>
    <xf numFmtId="0" fontId="13" fillId="2" borderId="4" xfId="5" applyFont="1" applyFill="1" applyBorder="1" applyAlignment="1">
      <alignment vertical="center"/>
    </xf>
    <xf numFmtId="0" fontId="15" fillId="2" borderId="7" xfId="5" applyFont="1" applyFill="1" applyBorder="1" applyAlignment="1">
      <alignment horizontal="center" vertical="center"/>
    </xf>
    <xf numFmtId="0" fontId="15" fillId="2" borderId="0" xfId="5" applyFont="1" applyFill="1" applyAlignment="1">
      <alignment horizontal="center" vertical="center"/>
    </xf>
    <xf numFmtId="0" fontId="13" fillId="2" borderId="7" xfId="5" applyFont="1" applyFill="1" applyBorder="1" applyAlignment="1">
      <alignment vertical="center"/>
    </xf>
    <xf numFmtId="0" fontId="19" fillId="3" borderId="12" xfId="5" applyFont="1" applyFill="1" applyBorder="1" applyAlignment="1">
      <alignment horizontal="center" vertical="center" wrapText="1"/>
    </xf>
    <xf numFmtId="0" fontId="19" fillId="0" borderId="12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19" fillId="0" borderId="6" xfId="5" applyFont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/>
    </xf>
    <xf numFmtId="167" fontId="25" fillId="2" borderId="14" xfId="5" applyNumberFormat="1" applyFont="1" applyFill="1" applyBorder="1" applyAlignment="1">
      <alignment horizontal="right" vertical="center"/>
    </xf>
    <xf numFmtId="167" fontId="13" fillId="2" borderId="14" xfId="5" applyNumberFormat="1" applyFont="1" applyFill="1" applyBorder="1" applyAlignment="1">
      <alignment vertical="center"/>
    </xf>
    <xf numFmtId="167" fontId="21" fillId="2" borderId="14" xfId="5" applyNumberFormat="1" applyFont="1" applyFill="1" applyBorder="1" applyAlignment="1">
      <alignment horizontal="right" vertical="center"/>
    </xf>
    <xf numFmtId="167" fontId="21" fillId="2" borderId="2" xfId="5" applyNumberFormat="1" applyFont="1" applyFill="1" applyBorder="1" applyAlignment="1">
      <alignment horizontal="right" vertical="center"/>
    </xf>
    <xf numFmtId="167" fontId="21" fillId="2" borderId="0" xfId="5" applyNumberFormat="1" applyFont="1" applyFill="1" applyAlignment="1">
      <alignment horizontal="right" vertical="center"/>
    </xf>
    <xf numFmtId="167" fontId="13" fillId="2" borderId="2" xfId="5" applyNumberFormat="1" applyFont="1" applyFill="1" applyBorder="1" applyAlignment="1">
      <alignment vertical="center"/>
    </xf>
    <xf numFmtId="0" fontId="13" fillId="2" borderId="14" xfId="5" applyFont="1" applyFill="1" applyBorder="1" applyAlignment="1">
      <alignment vertical="center"/>
    </xf>
    <xf numFmtId="167" fontId="22" fillId="2" borderId="14" xfId="5" applyNumberFormat="1" applyFont="1" applyFill="1" applyBorder="1" applyAlignment="1">
      <alignment horizontal="right" vertical="center"/>
    </xf>
    <xf numFmtId="167" fontId="22" fillId="2" borderId="2" xfId="5" applyNumberFormat="1" applyFont="1" applyFill="1" applyBorder="1" applyAlignment="1">
      <alignment horizontal="right" vertical="center"/>
    </xf>
    <xf numFmtId="167" fontId="22" fillId="2" borderId="15" xfId="5" applyNumberFormat="1" applyFont="1" applyFill="1" applyBorder="1" applyAlignment="1">
      <alignment horizontal="right" vertical="center"/>
    </xf>
    <xf numFmtId="169" fontId="22" fillId="2" borderId="13" xfId="5" applyNumberFormat="1" applyFont="1" applyFill="1" applyBorder="1" applyAlignment="1">
      <alignment horizontal="right" vertical="center"/>
    </xf>
    <xf numFmtId="169" fontId="22" fillId="2" borderId="4" xfId="5" applyNumberFormat="1" applyFont="1" applyFill="1" applyBorder="1" applyAlignment="1">
      <alignment horizontal="right" vertical="center"/>
    </xf>
    <xf numFmtId="0" fontId="13" fillId="2" borderId="13" xfId="5" applyFont="1" applyFill="1" applyBorder="1" applyAlignment="1">
      <alignment vertical="center"/>
    </xf>
    <xf numFmtId="169" fontId="13" fillId="2" borderId="13" xfId="5" applyNumberFormat="1" applyFont="1" applyFill="1" applyBorder="1" applyAlignment="1">
      <alignment vertical="center"/>
    </xf>
    <xf numFmtId="169" fontId="22" fillId="2" borderId="14" xfId="5" applyNumberFormat="1" applyFont="1" applyFill="1" applyBorder="1" applyAlignment="1">
      <alignment horizontal="right" vertical="center"/>
    </xf>
    <xf numFmtId="169" fontId="22" fillId="2" borderId="7" xfId="5" applyNumberFormat="1" applyFont="1" applyFill="1" applyBorder="1" applyAlignment="1">
      <alignment horizontal="right" vertical="center"/>
    </xf>
    <xf numFmtId="169" fontId="13" fillId="2" borderId="14" xfId="5" applyNumberFormat="1" applyFont="1" applyFill="1" applyBorder="1" applyAlignment="1">
      <alignment vertical="center"/>
    </xf>
    <xf numFmtId="169" fontId="22" fillId="2" borderId="15" xfId="5" applyNumberFormat="1" applyFont="1" applyFill="1" applyBorder="1" applyAlignment="1">
      <alignment horizontal="right" vertical="center"/>
    </xf>
    <xf numFmtId="169" fontId="22" fillId="2" borderId="8" xfId="5" applyNumberFormat="1" applyFont="1" applyFill="1" applyBorder="1" applyAlignment="1">
      <alignment horizontal="right" vertical="center"/>
    </xf>
    <xf numFmtId="0" fontId="22" fillId="3" borderId="4" xfId="5" applyFont="1" applyFill="1" applyBorder="1" applyAlignment="1">
      <alignment vertical="center"/>
    </xf>
    <xf numFmtId="169" fontId="22" fillId="3" borderId="0" xfId="5" applyNumberFormat="1" applyFont="1" applyFill="1" applyAlignment="1">
      <alignment horizontal="right" vertical="center"/>
    </xf>
    <xf numFmtId="169" fontId="13" fillId="3" borderId="0" xfId="5" applyNumberFormat="1" applyFont="1" applyFill="1" applyAlignment="1">
      <alignment horizontal="right" vertical="center"/>
    </xf>
    <xf numFmtId="169" fontId="13" fillId="3" borderId="0" xfId="5" applyNumberFormat="1" applyFont="1" applyFill="1" applyAlignment="1">
      <alignment vertical="center"/>
    </xf>
    <xf numFmtId="4" fontId="2" fillId="2" borderId="0" xfId="5" applyNumberFormat="1" applyFont="1" applyFill="1" applyAlignment="1">
      <alignment vertical="center"/>
    </xf>
    <xf numFmtId="0" fontId="5" fillId="2" borderId="0" xfId="5" applyFont="1" applyFill="1" applyAlignment="1" applyProtection="1">
      <alignment horizontal="left" vertical="center"/>
      <protection locked="0"/>
    </xf>
    <xf numFmtId="0" fontId="24" fillId="2" borderId="10" xfId="5" applyFont="1" applyFill="1" applyBorder="1" applyAlignment="1" applyProtection="1">
      <alignment horizontal="left" vertical="center"/>
      <protection locked="0"/>
    </xf>
    <xf numFmtId="0" fontId="24" fillId="2" borderId="4" xfId="5" applyFont="1" applyFill="1" applyBorder="1" applyAlignment="1" applyProtection="1">
      <alignment horizontal="left" vertical="center"/>
      <protection locked="0"/>
    </xf>
    <xf numFmtId="4" fontId="13" fillId="2" borderId="10" xfId="5" applyNumberFormat="1" applyFont="1" applyFill="1" applyBorder="1" applyAlignment="1">
      <alignment vertical="center"/>
    </xf>
    <xf numFmtId="4" fontId="13" fillId="2" borderId="4" xfId="5" applyNumberFormat="1" applyFont="1" applyFill="1" applyBorder="1" applyAlignment="1">
      <alignment vertical="center"/>
    </xf>
    <xf numFmtId="0" fontId="24" fillId="2" borderId="7" xfId="5" applyFont="1" applyFill="1" applyBorder="1" applyAlignment="1" applyProtection="1">
      <alignment horizontal="left" vertical="center"/>
      <protection locked="0"/>
    </xf>
    <xf numFmtId="0" fontId="24" fillId="2" borderId="0" xfId="5" applyFont="1" applyFill="1" applyAlignment="1" applyProtection="1">
      <alignment horizontal="left" vertical="center"/>
      <protection locked="0"/>
    </xf>
    <xf numFmtId="4" fontId="13" fillId="2" borderId="7" xfId="5" applyNumberFormat="1" applyFont="1" applyFill="1" applyBorder="1" applyAlignment="1">
      <alignment vertical="center"/>
    </xf>
    <xf numFmtId="4" fontId="13" fillId="2" borderId="0" xfId="5" applyNumberFormat="1" applyFont="1" applyFill="1" applyAlignment="1">
      <alignment vertical="center"/>
    </xf>
    <xf numFmtId="0" fontId="19" fillId="2" borderId="12" xfId="5" applyFont="1" applyFill="1" applyBorder="1" applyAlignment="1">
      <alignment horizontal="center" vertical="center" wrapText="1"/>
    </xf>
    <xf numFmtId="0" fontId="19" fillId="2" borderId="6" xfId="5" applyFont="1" applyFill="1" applyBorder="1" applyAlignment="1">
      <alignment horizontal="center" vertical="center" wrapText="1"/>
    </xf>
    <xf numFmtId="168" fontId="21" fillId="2" borderId="0" xfId="5" applyNumberFormat="1" applyFont="1" applyFill="1" applyAlignment="1">
      <alignment horizontal="right" vertical="center"/>
    </xf>
    <xf numFmtId="168" fontId="21" fillId="2" borderId="14" xfId="5" applyNumberFormat="1" applyFont="1" applyFill="1" applyBorder="1" applyAlignment="1">
      <alignment horizontal="right" vertical="center"/>
    </xf>
    <xf numFmtId="168" fontId="13" fillId="2" borderId="0" xfId="5" applyNumberFormat="1" applyFont="1" applyFill="1" applyAlignment="1">
      <alignment vertical="center"/>
    </xf>
    <xf numFmtId="168" fontId="13" fillId="2" borderId="14" xfId="5" applyNumberFormat="1" applyFont="1" applyFill="1" applyBorder="1" applyAlignment="1">
      <alignment vertical="center"/>
    </xf>
    <xf numFmtId="168" fontId="22" fillId="2" borderId="0" xfId="5" applyNumberFormat="1" applyFont="1" applyFill="1" applyAlignment="1">
      <alignment horizontal="right" vertical="center"/>
    </xf>
    <xf numFmtId="168" fontId="22" fillId="2" borderId="14" xfId="5" applyNumberFormat="1" applyFont="1" applyFill="1" applyBorder="1" applyAlignment="1">
      <alignment horizontal="right" vertical="center"/>
    </xf>
    <xf numFmtId="168" fontId="22" fillId="2" borderId="15" xfId="5" applyNumberFormat="1" applyFont="1" applyFill="1" applyBorder="1" applyAlignment="1">
      <alignment horizontal="right" vertical="center"/>
    </xf>
    <xf numFmtId="169" fontId="22" fillId="2" borderId="5" xfId="5" applyNumberFormat="1" applyFont="1" applyFill="1" applyBorder="1" applyAlignment="1">
      <alignment horizontal="right" vertical="center"/>
    </xf>
    <xf numFmtId="169" fontId="22" fillId="2" borderId="10" xfId="5" applyNumberFormat="1" applyFont="1" applyFill="1" applyBorder="1" applyAlignment="1">
      <alignment horizontal="right" vertical="center"/>
    </xf>
    <xf numFmtId="0" fontId="22" fillId="3" borderId="0" xfId="5" applyFont="1" applyFill="1" applyAlignment="1">
      <alignment vertical="center"/>
    </xf>
    <xf numFmtId="169" fontId="22" fillId="2" borderId="0" xfId="5" applyNumberFormat="1" applyFont="1" applyFill="1" applyAlignment="1">
      <alignment horizontal="right" vertical="center"/>
    </xf>
    <xf numFmtId="169" fontId="13" fillId="2" borderId="0" xfId="5" applyNumberFormat="1" applyFont="1" applyFill="1" applyAlignment="1">
      <alignment vertical="center"/>
    </xf>
    <xf numFmtId="0" fontId="3" fillId="3" borderId="0" xfId="5" applyFont="1" applyFill="1" applyAlignment="1">
      <alignment vertical="center"/>
    </xf>
    <xf numFmtId="169" fontId="7" fillId="3" borderId="0" xfId="5" applyNumberFormat="1" applyFont="1" applyFill="1" applyAlignment="1">
      <alignment horizontal="right" vertical="center"/>
    </xf>
    <xf numFmtId="169" fontId="2" fillId="3" borderId="0" xfId="5" applyNumberFormat="1" applyFont="1" applyFill="1" applyAlignment="1">
      <alignment vertical="center"/>
    </xf>
    <xf numFmtId="169" fontId="22" fillId="3" borderId="10" xfId="5" applyNumberFormat="1" applyFont="1" applyFill="1" applyBorder="1" applyAlignment="1">
      <alignment horizontal="right" vertical="center"/>
    </xf>
    <xf numFmtId="169" fontId="22" fillId="3" borderId="4" xfId="5" applyNumberFormat="1" applyFont="1" applyFill="1" applyBorder="1" applyAlignment="1">
      <alignment horizontal="right" vertical="center"/>
    </xf>
    <xf numFmtId="0" fontId="13" fillId="3" borderId="4" xfId="5" applyFont="1" applyFill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167" fontId="22" fillId="2" borderId="0" xfId="5" applyNumberFormat="1" applyFont="1" applyFill="1" applyAlignment="1">
      <alignment horizontal="right" vertical="center"/>
    </xf>
    <xf numFmtId="167" fontId="21" fillId="2" borderId="7" xfId="5" applyNumberFormat="1" applyFont="1" applyFill="1" applyBorder="1" applyAlignment="1">
      <alignment horizontal="right" vertical="center"/>
    </xf>
    <xf numFmtId="169" fontId="13" fillId="2" borderId="10" xfId="5" applyNumberFormat="1" applyFont="1" applyFill="1" applyBorder="1" applyAlignment="1">
      <alignment vertical="center"/>
    </xf>
    <xf numFmtId="0" fontId="13" fillId="2" borderId="0" xfId="5" applyFont="1" applyFill="1" applyAlignment="1">
      <alignment horizontal="right" vertical="center"/>
    </xf>
    <xf numFmtId="0" fontId="13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center" vertical="center"/>
    </xf>
    <xf numFmtId="0" fontId="16" fillId="2" borderId="14" xfId="5" applyFont="1" applyFill="1" applyBorder="1" applyAlignment="1">
      <alignment horizontal="right" vertical="center"/>
    </xf>
    <xf numFmtId="164" fontId="16" fillId="2" borderId="14" xfId="5" applyNumberFormat="1" applyFont="1" applyFill="1" applyBorder="1" applyAlignment="1">
      <alignment horizontal="left" vertical="center"/>
    </xf>
    <xf numFmtId="167" fontId="22" fillId="2" borderId="3" xfId="5" applyNumberFormat="1" applyFont="1" applyFill="1" applyBorder="1" applyAlignment="1">
      <alignment horizontal="right" vertical="center"/>
    </xf>
    <xf numFmtId="167" fontId="13" fillId="2" borderId="15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27" fillId="2" borderId="0" xfId="5" applyFont="1" applyFill="1" applyAlignment="1">
      <alignment vertical="center"/>
    </xf>
    <xf numFmtId="0" fontId="28" fillId="3" borderId="0" xfId="5" applyFont="1" applyFill="1" applyAlignment="1">
      <alignment horizontal="center" vertical="center" wrapText="1"/>
    </xf>
    <xf numFmtId="165" fontId="29" fillId="2" borderId="0" xfId="5" applyNumberFormat="1" applyFont="1" applyFill="1" applyAlignment="1">
      <alignment vertical="center"/>
    </xf>
    <xf numFmtId="0" fontId="27" fillId="3" borderId="0" xfId="5" applyFont="1" applyFill="1" applyAlignment="1">
      <alignment horizontal="center" vertical="center" wrapText="1"/>
    </xf>
    <xf numFmtId="165" fontId="27" fillId="2" borderId="0" xfId="5" applyNumberFormat="1" applyFont="1" applyFill="1" applyAlignment="1">
      <alignment vertical="center"/>
    </xf>
    <xf numFmtId="4" fontId="27" fillId="2" borderId="0" xfId="5" applyNumberFormat="1" applyFont="1" applyFill="1" applyAlignment="1">
      <alignment vertical="center"/>
    </xf>
    <xf numFmtId="2" fontId="27" fillId="2" borderId="0" xfId="5" applyNumberFormat="1" applyFont="1" applyFill="1" applyAlignment="1">
      <alignment vertical="center"/>
    </xf>
    <xf numFmtId="0" fontId="13" fillId="4" borderId="14" xfId="5" applyFont="1" applyFill="1" applyBorder="1" applyAlignment="1">
      <alignment horizontal="center" vertical="center" wrapText="1"/>
    </xf>
    <xf numFmtId="49" fontId="13" fillId="4" borderId="15" xfId="5" applyNumberFormat="1" applyFont="1" applyFill="1" applyBorder="1" applyAlignment="1">
      <alignment horizontal="center" vertical="center" wrapText="1"/>
    </xf>
    <xf numFmtId="164" fontId="16" fillId="4" borderId="14" xfId="5" applyNumberFormat="1" applyFont="1" applyFill="1" applyBorder="1" applyAlignment="1">
      <alignment horizontal="right" vertical="center"/>
    </xf>
    <xf numFmtId="0" fontId="15" fillId="4" borderId="10" xfId="5" applyFont="1" applyFill="1" applyBorder="1" applyAlignment="1">
      <alignment vertical="center"/>
    </xf>
    <xf numFmtId="164" fontId="16" fillId="4" borderId="7" xfId="5" applyNumberFormat="1" applyFont="1" applyFill="1" applyBorder="1" applyAlignment="1">
      <alignment horizontal="right" vertical="center"/>
    </xf>
    <xf numFmtId="164" fontId="16" fillId="4" borderId="8" xfId="5" applyNumberFormat="1" applyFont="1" applyFill="1" applyBorder="1" applyAlignment="1">
      <alignment horizontal="right" vertical="center"/>
    </xf>
    <xf numFmtId="164" fontId="13" fillId="4" borderId="14" xfId="5" applyNumberFormat="1" applyFont="1" applyFill="1" applyBorder="1" applyAlignment="1">
      <alignment horizontal="right" vertical="center"/>
    </xf>
    <xf numFmtId="164" fontId="13" fillId="4" borderId="7" xfId="5" applyNumberFormat="1" applyFont="1" applyFill="1" applyBorder="1" applyAlignment="1">
      <alignment horizontal="right" vertical="center"/>
    </xf>
    <xf numFmtId="169" fontId="16" fillId="2" borderId="14" xfId="5" applyNumberFormat="1" applyFont="1" applyFill="1" applyBorder="1" applyAlignment="1">
      <alignment vertical="center"/>
    </xf>
    <xf numFmtId="169" fontId="16" fillId="2" borderId="15" xfId="5" applyNumberFormat="1" applyFont="1" applyFill="1" applyBorder="1" applyAlignment="1">
      <alignment vertical="center"/>
    </xf>
    <xf numFmtId="0" fontId="13" fillId="4" borderId="14" xfId="5" applyFont="1" applyFill="1" applyBorder="1" applyAlignment="1" applyProtection="1">
      <alignment horizontal="center" vertical="center"/>
      <protection locked="0"/>
    </xf>
    <xf numFmtId="164" fontId="16" fillId="4" borderId="15" xfId="5" applyNumberFormat="1" applyFont="1" applyFill="1" applyBorder="1" applyAlignment="1">
      <alignment horizontal="right" vertical="center"/>
    </xf>
    <xf numFmtId="0" fontId="15" fillId="4" borderId="14" xfId="5" applyFont="1" applyFill="1" applyBorder="1" applyAlignment="1">
      <alignment vertical="center"/>
    </xf>
    <xf numFmtId="164" fontId="13" fillId="4" borderId="15" xfId="5" applyNumberFormat="1" applyFont="1" applyFill="1" applyBorder="1" applyAlignment="1">
      <alignment horizontal="right" vertical="center"/>
    </xf>
    <xf numFmtId="0" fontId="30" fillId="3" borderId="0" xfId="5" applyFont="1" applyFill="1" applyAlignment="1" applyProtection="1">
      <alignment horizontal="left" vertical="center"/>
      <protection locked="0"/>
    </xf>
    <xf numFmtId="0" fontId="30" fillId="3" borderId="0" xfId="0" applyFont="1" applyFill="1" applyAlignment="1" applyProtection="1">
      <alignment horizontal="left" vertical="center"/>
      <protection locked="0"/>
    </xf>
    <xf numFmtId="41" fontId="16" fillId="3" borderId="0" xfId="7" quotePrefix="1" applyFont="1" applyFill="1" applyBorder="1" applyAlignment="1">
      <alignment vertical="center" wrapText="1"/>
    </xf>
    <xf numFmtId="0" fontId="19" fillId="2" borderId="0" xfId="2" applyFont="1" applyFill="1" applyAlignment="1" applyProtection="1">
      <alignment vertical="center"/>
      <protection locked="0"/>
    </xf>
    <xf numFmtId="0" fontId="24" fillId="2" borderId="0" xfId="5" applyFont="1" applyFill="1" applyAlignment="1">
      <alignment horizontal="right" vertical="center"/>
    </xf>
    <xf numFmtId="0" fontId="13" fillId="4" borderId="13" xfId="5" applyFont="1" applyFill="1" applyBorder="1" applyAlignment="1">
      <alignment horizontal="center" vertical="center" wrapText="1"/>
    </xf>
    <xf numFmtId="0" fontId="15" fillId="4" borderId="13" xfId="5" applyFont="1" applyFill="1" applyBorder="1" applyAlignment="1">
      <alignment vertical="center"/>
    </xf>
    <xf numFmtId="166" fontId="13" fillId="2" borderId="0" xfId="5" applyNumberFormat="1" applyFont="1" applyFill="1" applyAlignment="1">
      <alignment vertical="center"/>
    </xf>
    <xf numFmtId="0" fontId="15" fillId="2" borderId="0" xfId="5" applyFont="1" applyFill="1" applyAlignment="1">
      <alignment vertical="center"/>
    </xf>
    <xf numFmtId="0" fontId="3" fillId="2" borderId="0" xfId="5" applyFont="1" applyFill="1" applyAlignment="1">
      <alignment vertical="center"/>
    </xf>
    <xf numFmtId="0" fontId="15" fillId="2" borderId="3" xfId="5" applyFont="1" applyFill="1" applyBorder="1" applyAlignment="1">
      <alignment vertical="center"/>
    </xf>
    <xf numFmtId="0" fontId="24" fillId="2" borderId="0" xfId="5" applyFont="1" applyFill="1" applyAlignment="1">
      <alignment vertical="center"/>
    </xf>
    <xf numFmtId="167" fontId="15" fillId="4" borderId="13" xfId="0" applyNumberFormat="1" applyFont="1" applyFill="1" applyBorder="1" applyAlignment="1">
      <alignment vertical="center"/>
    </xf>
    <xf numFmtId="167" fontId="15" fillId="4" borderId="14" xfId="0" applyNumberFormat="1" applyFont="1" applyFill="1" applyBorder="1" applyAlignment="1">
      <alignment vertical="center"/>
    </xf>
    <xf numFmtId="169" fontId="15" fillId="4" borderId="13" xfId="0" applyNumberFormat="1" applyFont="1" applyFill="1" applyBorder="1" applyAlignment="1">
      <alignment vertical="center"/>
    </xf>
    <xf numFmtId="169" fontId="15" fillId="4" borderId="14" xfId="0" applyNumberFormat="1" applyFont="1" applyFill="1" applyBorder="1" applyAlignment="1">
      <alignment vertical="center"/>
    </xf>
    <xf numFmtId="169" fontId="31" fillId="4" borderId="14" xfId="0" applyNumberFormat="1" applyFont="1" applyFill="1" applyBorder="1" applyAlignment="1">
      <alignment vertical="center"/>
    </xf>
    <xf numFmtId="169" fontId="31" fillId="4" borderId="15" xfId="0" applyNumberFormat="1" applyFont="1" applyFill="1" applyBorder="1" applyAlignment="1">
      <alignment vertical="center"/>
    </xf>
    <xf numFmtId="0" fontId="15" fillId="3" borderId="0" xfId="5" applyFont="1" applyFill="1" applyAlignment="1">
      <alignment vertical="center"/>
    </xf>
    <xf numFmtId="0" fontId="32" fillId="2" borderId="0" xfId="5" applyFont="1" applyFill="1" applyAlignment="1">
      <alignment vertical="center"/>
    </xf>
    <xf numFmtId="4" fontId="3" fillId="2" borderId="0" xfId="5" applyNumberFormat="1" applyFont="1" applyFill="1" applyAlignment="1">
      <alignment vertical="center"/>
    </xf>
    <xf numFmtId="169" fontId="3" fillId="3" borderId="0" xfId="5" applyNumberFormat="1" applyFont="1" applyFill="1" applyAlignment="1">
      <alignment vertical="center"/>
    </xf>
    <xf numFmtId="0" fontId="3" fillId="2" borderId="0" xfId="5" applyFont="1" applyFill="1" applyAlignment="1">
      <alignment horizontal="center" vertical="center"/>
    </xf>
    <xf numFmtId="0" fontId="15" fillId="3" borderId="3" xfId="5" applyFont="1" applyFill="1" applyBorder="1" applyAlignment="1">
      <alignment vertical="center"/>
    </xf>
    <xf numFmtId="2" fontId="3" fillId="2" borderId="0" xfId="5" applyNumberFormat="1" applyFont="1" applyFill="1" applyAlignment="1">
      <alignment vertical="center"/>
    </xf>
    <xf numFmtId="169" fontId="15" fillId="3" borderId="0" xfId="5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5" fillId="2" borderId="3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167" fontId="15" fillId="4" borderId="5" xfId="0" applyNumberFormat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168" fontId="15" fillId="4" borderId="13" xfId="0" applyNumberFormat="1" applyFont="1" applyFill="1" applyBorder="1" applyAlignment="1">
      <alignment vertical="center"/>
    </xf>
    <xf numFmtId="168" fontId="15" fillId="4" borderId="14" xfId="0" applyNumberFormat="1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9" fontId="3" fillId="3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169" fontId="15" fillId="3" borderId="0" xfId="0" applyNumberFormat="1" applyFont="1" applyFill="1" applyAlignment="1">
      <alignment vertical="center"/>
    </xf>
    <xf numFmtId="167" fontId="15" fillId="4" borderId="15" xfId="0" applyNumberFormat="1" applyFont="1" applyFill="1" applyBorder="1" applyAlignment="1">
      <alignment vertical="center"/>
    </xf>
    <xf numFmtId="167" fontId="15" fillId="4" borderId="5" xfId="5" applyNumberFormat="1" applyFont="1" applyFill="1" applyBorder="1" applyAlignment="1">
      <alignment vertical="center"/>
    </xf>
    <xf numFmtId="167" fontId="15" fillId="4" borderId="14" xfId="5" applyNumberFormat="1" applyFont="1" applyFill="1" applyBorder="1" applyAlignment="1">
      <alignment vertical="center"/>
    </xf>
    <xf numFmtId="169" fontId="15" fillId="4" borderId="13" xfId="5" applyNumberFormat="1" applyFont="1" applyFill="1" applyBorder="1" applyAlignment="1">
      <alignment vertical="center"/>
    </xf>
    <xf numFmtId="169" fontId="15" fillId="4" borderId="14" xfId="5" applyNumberFormat="1" applyFont="1" applyFill="1" applyBorder="1" applyAlignment="1">
      <alignment vertical="center"/>
    </xf>
    <xf numFmtId="169" fontId="31" fillId="4" borderId="14" xfId="5" applyNumberFormat="1" applyFont="1" applyFill="1" applyBorder="1" applyAlignment="1">
      <alignment vertical="center"/>
    </xf>
    <xf numFmtId="169" fontId="31" fillId="4" borderId="15" xfId="5" applyNumberFormat="1" applyFont="1" applyFill="1" applyBorder="1" applyAlignment="1">
      <alignment vertical="center"/>
    </xf>
    <xf numFmtId="168" fontId="15" fillId="4" borderId="13" xfId="5" applyNumberFormat="1" applyFont="1" applyFill="1" applyBorder="1" applyAlignment="1">
      <alignment vertical="center"/>
    </xf>
    <xf numFmtId="168" fontId="15" fillId="4" borderId="14" xfId="5" applyNumberFormat="1" applyFont="1" applyFill="1" applyBorder="1" applyAlignment="1">
      <alignment vertical="center"/>
    </xf>
    <xf numFmtId="167" fontId="15" fillId="4" borderId="13" xfId="5" applyNumberFormat="1" applyFont="1" applyFill="1" applyBorder="1" applyAlignment="1">
      <alignment vertical="center"/>
    </xf>
    <xf numFmtId="167" fontId="15" fillId="4" borderId="15" xfId="5" applyNumberFormat="1" applyFont="1" applyFill="1" applyBorder="1" applyAlignment="1">
      <alignment vertical="center"/>
    </xf>
    <xf numFmtId="164" fontId="13" fillId="4" borderId="14" xfId="5" applyNumberFormat="1" applyFont="1" applyFill="1" applyBorder="1" applyAlignment="1">
      <alignment horizontal="center" vertical="center"/>
    </xf>
    <xf numFmtId="0" fontId="33" fillId="2" borderId="0" xfId="2" applyFont="1" applyFill="1" applyAlignment="1" applyProtection="1">
      <alignment vertical="center"/>
      <protection locked="0"/>
    </xf>
    <xf numFmtId="169" fontId="13" fillId="2" borderId="14" xfId="5" applyNumberFormat="1" applyFont="1" applyFill="1" applyBorder="1" applyAlignment="1">
      <alignment horizontal="right" vertical="center"/>
    </xf>
    <xf numFmtId="169" fontId="13" fillId="2" borderId="15" xfId="5" applyNumberFormat="1" applyFont="1" applyFill="1" applyBorder="1" applyAlignment="1">
      <alignment horizontal="right" vertical="center"/>
    </xf>
    <xf numFmtId="41" fontId="20" fillId="3" borderId="6" xfId="7" quotePrefix="1" applyFont="1" applyFill="1" applyBorder="1" applyAlignment="1">
      <alignment horizontal="left" vertical="center" wrapText="1"/>
    </xf>
    <xf numFmtId="41" fontId="20" fillId="3" borderId="1" xfId="7" quotePrefix="1" applyFont="1" applyFill="1" applyBorder="1" applyAlignment="1">
      <alignment horizontal="left" vertical="center" wrapText="1"/>
    </xf>
    <xf numFmtId="41" fontId="20" fillId="3" borderId="11" xfId="7" quotePrefix="1" applyFont="1" applyFill="1" applyBorder="1" applyAlignment="1">
      <alignment horizontal="left" vertical="center" wrapText="1"/>
    </xf>
    <xf numFmtId="169" fontId="22" fillId="2" borderId="14" xfId="5" applyNumberFormat="1" applyFont="1" applyFill="1" applyBorder="1" applyAlignment="1">
      <alignment horizontal="right" vertical="center"/>
    </xf>
    <xf numFmtId="169" fontId="22" fillId="2" borderId="15" xfId="5" applyNumberFormat="1" applyFont="1" applyFill="1" applyBorder="1" applyAlignment="1">
      <alignment horizontal="right" vertical="center"/>
    </xf>
    <xf numFmtId="167" fontId="22" fillId="2" borderId="14" xfId="5" quotePrefix="1" applyNumberFormat="1" applyFont="1" applyFill="1" applyBorder="1" applyAlignment="1">
      <alignment horizontal="right" vertical="center"/>
    </xf>
    <xf numFmtId="167" fontId="22" fillId="2" borderId="14" xfId="5" applyNumberFormat="1" applyFont="1" applyFill="1" applyBorder="1" applyAlignment="1">
      <alignment horizontal="right" vertical="center"/>
    </xf>
    <xf numFmtId="167" fontId="22" fillId="2" borderId="15" xfId="5" applyNumberFormat="1" applyFont="1" applyFill="1" applyBorder="1" applyAlignment="1">
      <alignment horizontal="right" vertical="center"/>
    </xf>
    <xf numFmtId="167" fontId="22" fillId="2" borderId="15" xfId="5" quotePrefix="1" applyNumberFormat="1" applyFont="1" applyFill="1" applyBorder="1" applyAlignment="1">
      <alignment horizontal="right" vertical="center"/>
    </xf>
    <xf numFmtId="0" fontId="13" fillId="2" borderId="5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9" xfId="5" applyFont="1" applyFill="1" applyBorder="1" applyAlignment="1">
      <alignment horizontal="center" vertical="center" wrapText="1"/>
    </xf>
    <xf numFmtId="0" fontId="15" fillId="4" borderId="5" xfId="5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15" fillId="4" borderId="9" xfId="5" applyFont="1" applyFill="1" applyBorder="1" applyAlignment="1">
      <alignment horizontal="center" vertical="center"/>
    </xf>
    <xf numFmtId="167" fontId="13" fillId="2" borderId="14" xfId="5" applyNumberFormat="1" applyFont="1" applyFill="1" applyBorder="1" applyAlignment="1">
      <alignment horizontal="right" vertical="center"/>
    </xf>
    <xf numFmtId="167" fontId="13" fillId="2" borderId="15" xfId="5" applyNumberFormat="1" applyFont="1" applyFill="1" applyBorder="1" applyAlignment="1">
      <alignment horizontal="right" vertical="center"/>
    </xf>
    <xf numFmtId="169" fontId="22" fillId="2" borderId="7" xfId="5" applyNumberFormat="1" applyFont="1" applyFill="1" applyBorder="1" applyAlignment="1">
      <alignment horizontal="right" vertical="center"/>
    </xf>
    <xf numFmtId="169" fontId="22" fillId="2" borderId="8" xfId="5" applyNumberFormat="1" applyFont="1" applyFill="1" applyBorder="1" applyAlignment="1">
      <alignment horizontal="right" vertical="center"/>
    </xf>
    <xf numFmtId="167" fontId="22" fillId="2" borderId="7" xfId="5" quotePrefix="1" applyNumberFormat="1" applyFont="1" applyFill="1" applyBorder="1" applyAlignment="1">
      <alignment horizontal="right" vertical="center"/>
    </xf>
    <xf numFmtId="167" fontId="22" fillId="2" borderId="8" xfId="5" quotePrefix="1" applyNumberFormat="1" applyFont="1" applyFill="1" applyBorder="1" applyAlignment="1">
      <alignment horizontal="right" vertical="center"/>
    </xf>
    <xf numFmtId="167" fontId="22" fillId="2" borderId="7" xfId="5" applyNumberFormat="1" applyFont="1" applyFill="1" applyBorder="1" applyAlignment="1">
      <alignment horizontal="right" vertical="center"/>
    </xf>
    <xf numFmtId="167" fontId="22" fillId="2" borderId="8" xfId="5" applyNumberFormat="1" applyFont="1" applyFill="1" applyBorder="1" applyAlignment="1">
      <alignment horizontal="right" vertical="center"/>
    </xf>
    <xf numFmtId="168" fontId="13" fillId="2" borderId="2" xfId="5" applyNumberFormat="1" applyFont="1" applyFill="1" applyBorder="1" applyAlignment="1">
      <alignment horizontal="right" vertical="center"/>
    </xf>
    <xf numFmtId="168" fontId="13" fillId="2" borderId="9" xfId="5" applyNumberFormat="1" applyFont="1" applyFill="1" applyBorder="1" applyAlignment="1">
      <alignment horizontal="right" vertical="center"/>
    </xf>
    <xf numFmtId="0" fontId="9" fillId="5" borderId="0" xfId="5" applyFont="1" applyFill="1" applyAlignment="1">
      <alignment horizontal="center" vertical="center"/>
    </xf>
    <xf numFmtId="167" fontId="22" fillId="2" borderId="14" xfId="0" applyNumberFormat="1" applyFont="1" applyFill="1" applyBorder="1" applyAlignment="1">
      <alignment horizontal="right" vertical="center"/>
    </xf>
    <xf numFmtId="167" fontId="22" fillId="2" borderId="15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67" fontId="13" fillId="2" borderId="14" xfId="0" applyNumberFormat="1" applyFont="1" applyFill="1" applyBorder="1" applyAlignment="1">
      <alignment horizontal="right" vertical="center"/>
    </xf>
    <xf numFmtId="167" fontId="13" fillId="2" borderId="15" xfId="0" applyNumberFormat="1" applyFont="1" applyFill="1" applyBorder="1" applyAlignment="1">
      <alignment horizontal="right" vertical="center"/>
    </xf>
    <xf numFmtId="167" fontId="22" fillId="2" borderId="14" xfId="0" quotePrefix="1" applyNumberFormat="1" applyFont="1" applyFill="1" applyBorder="1" applyAlignment="1">
      <alignment horizontal="right" vertical="center"/>
    </xf>
    <xf numFmtId="167" fontId="22" fillId="2" borderId="15" xfId="0" quotePrefix="1" applyNumberFormat="1" applyFont="1" applyFill="1" applyBorder="1" applyAlignment="1">
      <alignment horizontal="right" vertical="center"/>
    </xf>
    <xf numFmtId="167" fontId="22" fillId="2" borderId="7" xfId="0" quotePrefix="1" applyNumberFormat="1" applyFont="1" applyFill="1" applyBorder="1" applyAlignment="1">
      <alignment horizontal="right" vertical="center"/>
    </xf>
    <xf numFmtId="167" fontId="22" fillId="2" borderId="8" xfId="0" quotePrefix="1" applyNumberFormat="1" applyFont="1" applyFill="1" applyBorder="1" applyAlignment="1">
      <alignment horizontal="right" vertical="center"/>
    </xf>
    <xf numFmtId="168" fontId="13" fillId="2" borderId="2" xfId="0" applyNumberFormat="1" applyFont="1" applyFill="1" applyBorder="1" applyAlignment="1">
      <alignment horizontal="right" vertical="center"/>
    </xf>
    <xf numFmtId="168" fontId="13" fillId="2" borderId="9" xfId="0" applyNumberFormat="1" applyFont="1" applyFill="1" applyBorder="1" applyAlignment="1">
      <alignment horizontal="right" vertical="center"/>
    </xf>
    <xf numFmtId="169" fontId="13" fillId="2" borderId="14" xfId="0" applyNumberFormat="1" applyFont="1" applyFill="1" applyBorder="1" applyAlignment="1">
      <alignment horizontal="right" vertical="center"/>
    </xf>
    <xf numFmtId="169" fontId="13" fillId="2" borderId="15" xfId="0" applyNumberFormat="1" applyFont="1" applyFill="1" applyBorder="1" applyAlignment="1">
      <alignment horizontal="right" vertical="center"/>
    </xf>
    <xf numFmtId="169" fontId="22" fillId="2" borderId="14" xfId="0" applyNumberFormat="1" applyFont="1" applyFill="1" applyBorder="1" applyAlignment="1">
      <alignment horizontal="right" vertical="center"/>
    </xf>
    <xf numFmtId="169" fontId="22" fillId="2" borderId="15" xfId="0" applyNumberFormat="1" applyFont="1" applyFill="1" applyBorder="1" applyAlignment="1">
      <alignment horizontal="right" vertical="center"/>
    </xf>
    <xf numFmtId="169" fontId="22" fillId="2" borderId="7" xfId="0" applyNumberFormat="1" applyFont="1" applyFill="1" applyBorder="1" applyAlignment="1">
      <alignment horizontal="right" vertical="center"/>
    </xf>
    <xf numFmtId="169" fontId="22" fillId="2" borderId="8" xfId="0" applyNumberFormat="1" applyFont="1" applyFill="1" applyBorder="1" applyAlignment="1">
      <alignment horizontal="right" vertical="center"/>
    </xf>
    <xf numFmtId="167" fontId="22" fillId="2" borderId="7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41" fontId="20" fillId="3" borderId="6" xfId="1" quotePrefix="1" applyFont="1" applyFill="1" applyBorder="1" applyAlignment="1">
      <alignment horizontal="left" vertical="center" wrapText="1"/>
    </xf>
    <xf numFmtId="41" fontId="20" fillId="3" borderId="1" xfId="1" quotePrefix="1" applyFont="1" applyFill="1" applyBorder="1" applyAlignment="1">
      <alignment horizontal="left" vertical="center" wrapText="1"/>
    </xf>
    <xf numFmtId="41" fontId="20" fillId="3" borderId="11" xfId="1" quotePrefix="1" applyFont="1" applyFill="1" applyBorder="1" applyAlignment="1">
      <alignment horizontal="left" vertical="center" wrapText="1"/>
    </xf>
  </cellXfs>
  <cellStyles count="8">
    <cellStyle name="=C:\WINNT35\SYSTEM32\COMMAND.COM" xfId="2"/>
    <cellStyle name="Collegamento ipertestuale" xfId="6" builtinId="8"/>
    <cellStyle name="Migliaia [0]" xfId="1" builtinId="6"/>
    <cellStyle name="Migliaia [0] 2" xfId="7"/>
    <cellStyle name="Normal 2" xfId="4"/>
    <cellStyle name="Normale" xfId="0" builtinId="0"/>
    <cellStyle name="Normale 2" xfId="5"/>
    <cellStyle name="Normale 3" xfId="3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tabSelected="1"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145" customWidth="1"/>
    <col min="21" max="21" width="9" style="145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</row>
    <row r="2" spans="2:35" s="141" customFormat="1" ht="15" customHeight="1" x14ac:dyDescent="0.25">
      <c r="B2" s="142" t="s">
        <v>51</v>
      </c>
      <c r="C2" s="142"/>
      <c r="D2" s="142"/>
      <c r="E2" s="142"/>
    </row>
    <row r="3" spans="2:35" s="141" customFormat="1" ht="15" customHeight="1" x14ac:dyDescent="0.25">
      <c r="B3" s="143" t="s">
        <v>45</v>
      </c>
      <c r="C3" s="142"/>
      <c r="D3" s="142"/>
      <c r="E3" s="142"/>
    </row>
    <row r="4" spans="2:35" s="141" customFormat="1" ht="15" customHeight="1" x14ac:dyDescent="0.25">
      <c r="B4" s="277" t="s">
        <v>69</v>
      </c>
      <c r="C4" s="142"/>
      <c r="D4" s="142"/>
      <c r="E4" s="14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110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155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8"/>
      <c r="T10" s="155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1"/>
      <c r="T11" s="162"/>
    </row>
    <row r="12" spans="2:35" ht="12.75" customHeight="1" x14ac:dyDescent="0.25">
      <c r="B12" s="163"/>
      <c r="C12" s="164"/>
      <c r="D12" s="164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5"/>
      <c r="T12" s="150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111</v>
      </c>
      <c r="C16" s="167"/>
      <c r="D16" s="167"/>
      <c r="E16" s="167"/>
      <c r="O16" s="169"/>
      <c r="T16" s="278"/>
      <c r="V16" s="171" t="str">
        <f>LOWER(B6)</f>
        <v>dicembre 2025</v>
      </c>
    </row>
    <row r="17" spans="2:21" ht="13.5" customHeight="1" x14ac:dyDescent="0.25">
      <c r="B17" s="172"/>
      <c r="C17" s="172"/>
      <c r="D17" s="172"/>
      <c r="E17" s="172"/>
      <c r="O17" s="173"/>
      <c r="T17" s="173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173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326" t="str">
        <f>$B$6</f>
        <v>Dicembre 2025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0.32798500000000003</v>
      </c>
      <c r="D23" s="336">
        <f>ROUND(B15*C172,6)</f>
        <v>2.6733E-2</v>
      </c>
      <c r="E23" s="336">
        <f>C173</f>
        <v>7.9459999999999999E-3</v>
      </c>
      <c r="F23" s="345">
        <f>SUM(C23:E28)</f>
        <v>0.36266400000000004</v>
      </c>
      <c r="G23" s="335" t="s">
        <v>26</v>
      </c>
      <c r="H23" s="194">
        <f t="shared" ref="H23:H28" si="0">C178</f>
        <v>0</v>
      </c>
      <c r="I23" s="336">
        <f>ROUND(B15*C184,6)</f>
        <v>9.0533000000000002E-2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0.126556</v>
      </c>
      <c r="P23" s="336">
        <f>C192</f>
        <v>2.9416999999999999E-2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3.6708999999999999E-2</v>
      </c>
      <c r="T23" s="317">
        <f>F23+O23+S23</f>
        <v>0.52592900000000009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0.22422900000000001</v>
      </c>
      <c r="P24" s="336"/>
      <c r="Q24" s="193">
        <f t="shared" si="1"/>
        <v>4.9599999999999998E-2</v>
      </c>
      <c r="R24" s="336"/>
      <c r="S24" s="187">
        <f>+P23+Q24+R23</f>
        <v>8.6309000000000011E-2</v>
      </c>
      <c r="T24" s="317">
        <f>F23+O24+S24</f>
        <v>0.67320200000000008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0.21595400000000001</v>
      </c>
      <c r="P25" s="336"/>
      <c r="Q25" s="193">
        <f t="shared" si="1"/>
        <v>2.93E-2</v>
      </c>
      <c r="R25" s="336"/>
      <c r="S25" s="187">
        <f>+P23+Q25+R23</f>
        <v>6.6008999999999998E-2</v>
      </c>
      <c r="T25" s="317">
        <f>F23+O25+S25</f>
        <v>0.64462700000000006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0.21632999999999999</v>
      </c>
      <c r="P26" s="336"/>
      <c r="Q26" s="193">
        <f t="shared" si="1"/>
        <v>2.3699999999999999E-2</v>
      </c>
      <c r="R26" s="336"/>
      <c r="S26" s="187">
        <f>+P23+Q26+R23</f>
        <v>6.0408999999999997E-2</v>
      </c>
      <c r="T26" s="317">
        <f>F23+O26+S26</f>
        <v>0.63940300000000005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0.193636</v>
      </c>
      <c r="P27" s="336"/>
      <c r="Q27" s="193">
        <f t="shared" si="1"/>
        <v>1.7000000000000001E-2</v>
      </c>
      <c r="R27" s="336"/>
      <c r="S27" s="187">
        <f>+P23+Q27+R23</f>
        <v>5.3709E-2</v>
      </c>
      <c r="T27" s="317">
        <f>F23+O27+S27</f>
        <v>0.61000900000000002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0.16053500000000001</v>
      </c>
      <c r="P28" s="337"/>
      <c r="Q28" s="195">
        <f t="shared" si="1"/>
        <v>7.1000000000000004E-3</v>
      </c>
      <c r="R28" s="337"/>
      <c r="S28" s="187">
        <f>+P23+Q28+R23</f>
        <v>4.3809000000000001E-2</v>
      </c>
      <c r="T28" s="317">
        <f>F23+O28+S28</f>
        <v>0.56700800000000007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08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326" t="str">
        <f>$B$6</f>
        <v>Dicembre 2025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0.32798500000000003</v>
      </c>
      <c r="D41" s="336">
        <f>ROUND(B15*C172,6)</f>
        <v>2.6733E-2</v>
      </c>
      <c r="E41" s="336">
        <f>C173</f>
        <v>7.9459999999999999E-3</v>
      </c>
      <c r="F41" s="353">
        <f>SUM(C41:E46)</f>
        <v>0.36266400000000004</v>
      </c>
      <c r="G41" s="335" t="s">
        <v>26</v>
      </c>
      <c r="H41" s="225">
        <f t="shared" ref="H41:H46" si="2">D178</f>
        <v>0</v>
      </c>
      <c r="I41" s="336">
        <f>ROUND(B15*D184,6)</f>
        <v>9.0533000000000002E-2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0.126556</v>
      </c>
      <c r="P41" s="351">
        <f>C192</f>
        <v>2.9416999999999999E-2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3.6708999999999999E-2</v>
      </c>
      <c r="T41" s="323">
        <f>F41+O41+S41</f>
        <v>0.52592900000000009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0.19860799999999998</v>
      </c>
      <c r="P42" s="351"/>
      <c r="Q42" s="226">
        <f t="shared" si="3"/>
        <v>4.9599999999999998E-2</v>
      </c>
      <c r="R42" s="336"/>
      <c r="S42" s="187">
        <f>+P41+Q42+R41</f>
        <v>8.6309000000000011E-2</v>
      </c>
      <c r="T42" s="323">
        <f>F41+O42+S42</f>
        <v>0.64758099999999996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0.19250400000000001</v>
      </c>
      <c r="P43" s="351"/>
      <c r="Q43" s="226">
        <f t="shared" si="3"/>
        <v>2.93E-2</v>
      </c>
      <c r="R43" s="336"/>
      <c r="S43" s="187">
        <f>+P41+Q43+R41</f>
        <v>6.6008999999999998E-2</v>
      </c>
      <c r="T43" s="323">
        <f>F41+O43+S43</f>
        <v>0.62117700000000009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0.19278100000000001</v>
      </c>
      <c r="P44" s="351"/>
      <c r="Q44" s="226">
        <f t="shared" si="3"/>
        <v>2.3699999999999999E-2</v>
      </c>
      <c r="R44" s="336"/>
      <c r="S44" s="187">
        <f>+P41+Q44+R41</f>
        <v>6.0408999999999997E-2</v>
      </c>
      <c r="T44" s="323">
        <f>F41+O44+S44</f>
        <v>0.61585400000000012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0.17604</v>
      </c>
      <c r="P45" s="351"/>
      <c r="Q45" s="226">
        <f t="shared" si="3"/>
        <v>1.7000000000000001E-2</v>
      </c>
      <c r="R45" s="336"/>
      <c r="S45" s="187">
        <f>+P41+Q45+R41</f>
        <v>5.3709E-2</v>
      </c>
      <c r="T45" s="323">
        <f>F41+O45+S45</f>
        <v>0.59241300000000008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0.15162200000000001</v>
      </c>
      <c r="P46" s="352"/>
      <c r="Q46" s="227">
        <f t="shared" si="3"/>
        <v>7.1000000000000004E-3</v>
      </c>
      <c r="R46" s="337"/>
      <c r="S46" s="187">
        <f>+P41+Q46+R41</f>
        <v>4.3809000000000001E-2</v>
      </c>
      <c r="T46" s="323">
        <f>F41+O46+S46</f>
        <v>0.55809500000000001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08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3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3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326" t="str">
        <f>$B$6</f>
        <v>Dicembre 2025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0.32798500000000003</v>
      </c>
      <c r="D59" s="336">
        <f>ROUND(B15*C172,6)</f>
        <v>2.6733E-2</v>
      </c>
      <c r="E59" s="336">
        <f>C173</f>
        <v>7.9459999999999999E-3</v>
      </c>
      <c r="F59" s="345">
        <f>SUM(C59:E64)</f>
        <v>0.36266400000000004</v>
      </c>
      <c r="G59" s="335" t="s">
        <v>26</v>
      </c>
      <c r="H59" s="240">
        <f t="shared" ref="H59:H64" si="4">E178</f>
        <v>0</v>
      </c>
      <c r="I59" s="336">
        <f>ROUND(B15*E184,6)</f>
        <v>9.0533000000000002E-2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0.126556</v>
      </c>
      <c r="P59" s="351">
        <f>C192</f>
        <v>2.9416999999999999E-2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3.6708999999999999E-2</v>
      </c>
      <c r="T59" s="317">
        <f>F59+O59+S59</f>
        <v>0.52592900000000009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0.22565500000000002</v>
      </c>
      <c r="P60" s="351"/>
      <c r="Q60" s="193">
        <f t="shared" si="5"/>
        <v>4.9599999999999998E-2</v>
      </c>
      <c r="R60" s="336"/>
      <c r="S60" s="187">
        <f>+P59+Q60+R59</f>
        <v>8.6309000000000011E-2</v>
      </c>
      <c r="T60" s="317">
        <f>F59+O60+S60</f>
        <v>0.67462800000000001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0.21725900000000001</v>
      </c>
      <c r="P61" s="351"/>
      <c r="Q61" s="193">
        <f t="shared" si="5"/>
        <v>2.93E-2</v>
      </c>
      <c r="R61" s="336"/>
      <c r="S61" s="187">
        <f>+P59+Q61+R59</f>
        <v>6.6008999999999998E-2</v>
      </c>
      <c r="T61" s="317">
        <f>F59+O61+S61</f>
        <v>0.64593200000000006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0.217641</v>
      </c>
      <c r="P62" s="351"/>
      <c r="Q62" s="193">
        <f t="shared" si="5"/>
        <v>2.3699999999999999E-2</v>
      </c>
      <c r="R62" s="336"/>
      <c r="S62" s="187">
        <f>+P59+Q62+R59</f>
        <v>6.0408999999999997E-2</v>
      </c>
      <c r="T62" s="317">
        <f>F59+O62+S62</f>
        <v>0.64071400000000012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0.19461500000000001</v>
      </c>
      <c r="P63" s="351"/>
      <c r="Q63" s="193">
        <f t="shared" si="5"/>
        <v>1.7000000000000001E-2</v>
      </c>
      <c r="R63" s="336"/>
      <c r="S63" s="187">
        <f>+P59+Q63+R59</f>
        <v>5.3709E-2</v>
      </c>
      <c r="T63" s="317">
        <f>F59+O63+S63</f>
        <v>0.61098800000000009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0.16103100000000001</v>
      </c>
      <c r="P64" s="352"/>
      <c r="Q64" s="195">
        <f t="shared" si="5"/>
        <v>7.1000000000000004E-3</v>
      </c>
      <c r="R64" s="337"/>
      <c r="S64" s="187">
        <f>+P59+Q64+R59</f>
        <v>4.3809000000000001E-2</v>
      </c>
      <c r="T64" s="317">
        <f>F59+O64+S64</f>
        <v>0.56750400000000001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08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326" t="str">
        <f>$B$6</f>
        <v>Dicembre 2025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0.32798500000000003</v>
      </c>
      <c r="D77" s="336">
        <f>ROUND(B15*C172,6)</f>
        <v>2.6733E-2</v>
      </c>
      <c r="E77" s="336">
        <f>C173</f>
        <v>7.9459999999999999E-3</v>
      </c>
      <c r="F77" s="345">
        <f>SUM(C77:E82)</f>
        <v>0.36266400000000004</v>
      </c>
      <c r="G77" s="335" t="s">
        <v>26</v>
      </c>
      <c r="H77" s="240">
        <f t="shared" ref="H77:H82" si="6">F178</f>
        <v>0</v>
      </c>
      <c r="I77" s="336">
        <f>ROUND(B15*F184,6)</f>
        <v>9.0533000000000002E-2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0.126556</v>
      </c>
      <c r="P77" s="351">
        <f>C192</f>
        <v>2.9416999999999999E-2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3.6708999999999999E-2</v>
      </c>
      <c r="T77" s="317">
        <f>F77+O77+S77</f>
        <v>0.52592900000000009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0.24675900000000001</v>
      </c>
      <c r="P78" s="351"/>
      <c r="Q78" s="193">
        <f t="shared" si="7"/>
        <v>4.9599999999999998E-2</v>
      </c>
      <c r="R78" s="336"/>
      <c r="S78" s="187">
        <f>+P77+Q78+R77</f>
        <v>8.6309000000000011E-2</v>
      </c>
      <c r="T78" s="317">
        <f>F77+O78+S78</f>
        <v>0.69573200000000002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0.23657500000000001</v>
      </c>
      <c r="P79" s="351"/>
      <c r="Q79" s="193">
        <f t="shared" si="7"/>
        <v>2.93E-2</v>
      </c>
      <c r="R79" s="336"/>
      <c r="S79" s="187">
        <f>+P77+Q79+R77</f>
        <v>6.6008999999999998E-2</v>
      </c>
      <c r="T79" s="317">
        <f>F77+O79+S79</f>
        <v>0.66524800000000006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0.237038</v>
      </c>
      <c r="P80" s="351"/>
      <c r="Q80" s="193">
        <f t="shared" si="7"/>
        <v>2.3699999999999999E-2</v>
      </c>
      <c r="R80" s="336"/>
      <c r="S80" s="187">
        <f>+P77+Q80+R77</f>
        <v>6.0408999999999997E-2</v>
      </c>
      <c r="T80" s="317">
        <f>F77+O80+S80</f>
        <v>0.66011100000000011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0.20910900000000002</v>
      </c>
      <c r="P81" s="351"/>
      <c r="Q81" s="193">
        <f t="shared" si="7"/>
        <v>1.7000000000000001E-2</v>
      </c>
      <c r="R81" s="336"/>
      <c r="S81" s="187">
        <f>+P77+Q81+R77</f>
        <v>5.3709E-2</v>
      </c>
      <c r="T81" s="317">
        <f>F77+O81+S81</f>
        <v>0.62548200000000009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0.16837199999999999</v>
      </c>
      <c r="P82" s="352"/>
      <c r="Q82" s="195">
        <f t="shared" si="7"/>
        <v>7.1000000000000004E-3</v>
      </c>
      <c r="R82" s="337"/>
      <c r="S82" s="187">
        <f>+P77+Q82+R77</f>
        <v>4.3809000000000001E-2</v>
      </c>
      <c r="T82" s="317">
        <f>F77+O82+S82</f>
        <v>0.57484500000000005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08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326" t="str">
        <f>$B$6</f>
        <v>Dicembre 2025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0.32798500000000003</v>
      </c>
      <c r="D95" s="336">
        <f>ROUND(B15*C172,6)</f>
        <v>2.6733E-2</v>
      </c>
      <c r="E95" s="336">
        <f>C173</f>
        <v>7.9459999999999999E-3</v>
      </c>
      <c r="F95" s="345">
        <f>SUM(C95:E100)</f>
        <v>0.36266400000000004</v>
      </c>
      <c r="G95" s="335" t="s">
        <v>26</v>
      </c>
      <c r="H95" s="193">
        <f t="shared" ref="H95:H100" si="8">G178</f>
        <v>0</v>
      </c>
      <c r="I95" s="336">
        <f>ROUND(B15*G184,6)</f>
        <v>9.0533000000000002E-2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0.126556</v>
      </c>
      <c r="P95" s="336">
        <f>C192</f>
        <v>2.9416999999999999E-2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3.6708999999999999E-2</v>
      </c>
      <c r="T95" s="317">
        <f>F95+O95+S95</f>
        <v>0.52592900000000009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0.29808600000000002</v>
      </c>
      <c r="P96" s="336"/>
      <c r="Q96" s="193">
        <f t="shared" si="9"/>
        <v>4.9599999999999998E-2</v>
      </c>
      <c r="R96" s="336"/>
      <c r="S96" s="187">
        <f>+P95+Q96+R95</f>
        <v>8.6309000000000011E-2</v>
      </c>
      <c r="T96" s="317">
        <f>F95+O96+S96</f>
        <v>0.74705900000000003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0.28355399999999997</v>
      </c>
      <c r="P97" s="336"/>
      <c r="Q97" s="193">
        <f t="shared" si="9"/>
        <v>2.93E-2</v>
      </c>
      <c r="R97" s="336"/>
      <c r="S97" s="187">
        <f>+P95+Q97+R95</f>
        <v>6.6008999999999998E-2</v>
      </c>
      <c r="T97" s="317">
        <f>F95+O97+S97</f>
        <v>0.71222699999999994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0.28421399999999997</v>
      </c>
      <c r="P98" s="336"/>
      <c r="Q98" s="193">
        <f t="shared" si="9"/>
        <v>2.3699999999999999E-2</v>
      </c>
      <c r="R98" s="336"/>
      <c r="S98" s="187">
        <f>+P95+Q98+R95</f>
        <v>6.0408999999999997E-2</v>
      </c>
      <c r="T98" s="317">
        <f>F95+O98+S98</f>
        <v>0.70728700000000011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0.24435900000000002</v>
      </c>
      <c r="P99" s="336"/>
      <c r="Q99" s="193">
        <f t="shared" si="9"/>
        <v>1.7000000000000001E-2</v>
      </c>
      <c r="R99" s="336"/>
      <c r="S99" s="187">
        <f>+P95+Q99+R95</f>
        <v>5.3709E-2</v>
      </c>
      <c r="T99" s="317">
        <f>F95+O99+S99</f>
        <v>0.6607320000000001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0.186228</v>
      </c>
      <c r="P100" s="337"/>
      <c r="Q100" s="193">
        <f t="shared" si="9"/>
        <v>7.1000000000000004E-3</v>
      </c>
      <c r="R100" s="337"/>
      <c r="S100" s="187">
        <f>+P95+Q100+R95</f>
        <v>4.3809000000000001E-2</v>
      </c>
      <c r="T100" s="317">
        <f>F95+O100+S100</f>
        <v>0.59270100000000003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08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326" t="str">
        <f>$B$6</f>
        <v>Dicembre 2025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0.32798500000000003</v>
      </c>
      <c r="D113" s="336">
        <f>ROUND(B15*C172,6)</f>
        <v>2.6733E-2</v>
      </c>
      <c r="E113" s="336">
        <f>C173</f>
        <v>7.9459999999999999E-3</v>
      </c>
      <c r="F113" s="345">
        <f>SUM(C113:E118)</f>
        <v>0.36266400000000004</v>
      </c>
      <c r="G113" s="335" t="s">
        <v>26</v>
      </c>
      <c r="H113" s="240">
        <f t="shared" ref="H113:H118" si="10">H178</f>
        <v>0</v>
      </c>
      <c r="I113" s="336">
        <f>ROUND(B15*H184,6)</f>
        <v>9.0533000000000002E-2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0.126556</v>
      </c>
      <c r="P113" s="351">
        <f>C192</f>
        <v>2.9416999999999999E-2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3.6708999999999999E-2</v>
      </c>
      <c r="T113" s="317">
        <f>F113+O113+S113</f>
        <v>0.52592900000000009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0.361873</v>
      </c>
      <c r="P114" s="351"/>
      <c r="Q114" s="193">
        <f t="shared" si="11"/>
        <v>4.9599999999999998E-2</v>
      </c>
      <c r="R114" s="336"/>
      <c r="S114" s="187">
        <f>+P113+Q114+R113</f>
        <v>8.6309000000000011E-2</v>
      </c>
      <c r="T114" s="317">
        <f>F113+O114+S114</f>
        <v>0.81084599999999996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0.34193600000000002</v>
      </c>
      <c r="P115" s="351"/>
      <c r="Q115" s="193">
        <f t="shared" si="11"/>
        <v>2.93E-2</v>
      </c>
      <c r="R115" s="336"/>
      <c r="S115" s="187">
        <f>+P113+Q115+R113</f>
        <v>6.6008999999999998E-2</v>
      </c>
      <c r="T115" s="317">
        <f>F113+O115+S115</f>
        <v>0.7706090000000001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0.34284199999999998</v>
      </c>
      <c r="P116" s="351"/>
      <c r="Q116" s="193">
        <f t="shared" si="11"/>
        <v>2.3699999999999999E-2</v>
      </c>
      <c r="R116" s="336"/>
      <c r="S116" s="187">
        <f>+P113+Q116+R113</f>
        <v>6.0408999999999997E-2</v>
      </c>
      <c r="T116" s="317">
        <f>F113+O116+S116</f>
        <v>0.76591500000000001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0.28816600000000003</v>
      </c>
      <c r="P117" s="351"/>
      <c r="Q117" s="193">
        <f t="shared" si="11"/>
        <v>1.7000000000000001E-2</v>
      </c>
      <c r="R117" s="336"/>
      <c r="S117" s="187">
        <f>+P113+Q117+R113</f>
        <v>5.3709E-2</v>
      </c>
      <c r="T117" s="317">
        <f>F113+O117+S117</f>
        <v>0.70453900000000003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0.20841799999999999</v>
      </c>
      <c r="P118" s="352"/>
      <c r="Q118" s="195">
        <f t="shared" si="11"/>
        <v>7.1000000000000004E-3</v>
      </c>
      <c r="R118" s="337"/>
      <c r="S118" s="187">
        <f>+P113+Q118+R113</f>
        <v>4.3809000000000001E-2</v>
      </c>
      <c r="T118" s="317">
        <f>F113+O118+S118</f>
        <v>0.61489100000000008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326" t="str">
        <f>$B$6</f>
        <v>Dicembre 2025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0.32798500000000003</v>
      </c>
      <c r="D131" s="336">
        <f>ROUND(B15*C172,6)</f>
        <v>2.6733E-2</v>
      </c>
      <c r="E131" s="336">
        <f>C173</f>
        <v>7.9459999999999999E-3</v>
      </c>
      <c r="F131" s="345">
        <f>SUM(C131:E136)</f>
        <v>0.36266400000000004</v>
      </c>
      <c r="G131" s="335" t="s">
        <v>26</v>
      </c>
      <c r="H131" s="240">
        <f>I178</f>
        <v>0</v>
      </c>
      <c r="I131" s="336">
        <f>ROUND(B15*I184,6)</f>
        <v>9.0533000000000002E-2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0.126556</v>
      </c>
      <c r="P131" s="336">
        <f>C192</f>
        <v>2.9416999999999999E-2</v>
      </c>
      <c r="Q131" s="193">
        <f>C193</f>
        <v>0</v>
      </c>
      <c r="R131" s="336">
        <f>C199</f>
        <v>7.2920000000000007E-3</v>
      </c>
      <c r="S131" s="187">
        <f>P131+Q131+R131</f>
        <v>3.6708999999999999E-2</v>
      </c>
      <c r="T131" s="317">
        <f>F131+O131+S131</f>
        <v>0.52592900000000009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0.361873</v>
      </c>
      <c r="P132" s="336"/>
      <c r="Q132" s="193">
        <f t="shared" ref="Q132:Q136" si="13">C194</f>
        <v>4.9599999999999998E-2</v>
      </c>
      <c r="R132" s="336"/>
      <c r="S132" s="187">
        <f>P131+Q132+R131</f>
        <v>8.6309000000000011E-2</v>
      </c>
      <c r="T132" s="317">
        <f>F131+O132+S132</f>
        <v>0.81084599999999996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0.34193600000000002</v>
      </c>
      <c r="P133" s="336"/>
      <c r="Q133" s="193">
        <f t="shared" si="13"/>
        <v>2.93E-2</v>
      </c>
      <c r="R133" s="336"/>
      <c r="S133" s="187">
        <f>P131+Q133+R131</f>
        <v>6.6008999999999998E-2</v>
      </c>
      <c r="T133" s="317">
        <f>F131+O133+S133</f>
        <v>0.7706090000000001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0.34284199999999998</v>
      </c>
      <c r="P134" s="336"/>
      <c r="Q134" s="193">
        <f t="shared" si="13"/>
        <v>2.3699999999999999E-2</v>
      </c>
      <c r="R134" s="336"/>
      <c r="S134" s="187">
        <f>P131+Q134+R131</f>
        <v>6.0408999999999997E-2</v>
      </c>
      <c r="T134" s="317">
        <f>F131+O134+S134</f>
        <v>0.76591500000000001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0.28816600000000003</v>
      </c>
      <c r="P135" s="336"/>
      <c r="Q135" s="193">
        <f t="shared" si="13"/>
        <v>1.7000000000000001E-2</v>
      </c>
      <c r="R135" s="336"/>
      <c r="S135" s="187">
        <f>P131+Q135+R131</f>
        <v>5.3709E-2</v>
      </c>
      <c r="T135" s="317">
        <f>F131+O135+S135</f>
        <v>0.70453900000000003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0.20841799999999999</v>
      </c>
      <c r="P136" s="337"/>
      <c r="Q136" s="195">
        <f t="shared" si="13"/>
        <v>7.1000000000000004E-3</v>
      </c>
      <c r="R136" s="337"/>
      <c r="S136" s="251">
        <f>P131+Q136+R131</f>
        <v>4.3809000000000001E-2</v>
      </c>
      <c r="T136" s="325">
        <f>F131+O136+S136</f>
        <v>0.61489100000000008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</row>
    <row r="171" spans="2:35" s="253" customFormat="1" ht="12.75" customHeight="1" x14ac:dyDescent="0.25">
      <c r="B171" s="254" t="s">
        <v>13</v>
      </c>
      <c r="C171" s="255">
        <v>8.5146669999999993</v>
      </c>
    </row>
    <row r="172" spans="2:35" s="253" customFormat="1" ht="12.75" customHeight="1" x14ac:dyDescent="0.25">
      <c r="B172" s="254" t="s">
        <v>14</v>
      </c>
      <c r="C172" s="255">
        <v>0.69400099999999998</v>
      </c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</row>
    <row r="174" spans="2:35" s="253" customFormat="1" ht="12.75" customHeight="1" x14ac:dyDescent="0.25">
      <c r="B174" s="252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</row>
    <row r="177" spans="2:9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</row>
    <row r="178" spans="2:9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</row>
    <row r="179" spans="2:9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</row>
    <row r="180" spans="2:9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</row>
    <row r="181" spans="2:9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</row>
    <row r="182" spans="2:9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</row>
    <row r="183" spans="2:9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</row>
    <row r="184" spans="2:9" s="253" customFormat="1" ht="12.75" customHeight="1" x14ac:dyDescent="0.25">
      <c r="B184" s="254" t="s">
        <v>6</v>
      </c>
      <c r="C184" s="255">
        <v>2.3502969999999999</v>
      </c>
      <c r="D184" s="255">
        <v>2.3502969999999999</v>
      </c>
      <c r="E184" s="255">
        <v>2.3502969999999999</v>
      </c>
      <c r="F184" s="255">
        <v>2.3502969999999999</v>
      </c>
      <c r="G184" s="255">
        <v>2.3502969999999999</v>
      </c>
      <c r="H184" s="255">
        <v>2.3502969999999999</v>
      </c>
      <c r="I184" s="255">
        <v>2.3502969999999999</v>
      </c>
    </row>
    <row r="185" spans="2:9" s="253" customFormat="1" ht="12.75" customHeight="1" x14ac:dyDescent="0.25">
      <c r="B185" s="256" t="s">
        <v>5</v>
      </c>
      <c r="C185" s="257">
        <v>1.186E-3</v>
      </c>
    </row>
    <row r="186" spans="2:9" s="253" customFormat="1" ht="12.75" customHeight="1" x14ac:dyDescent="0.25">
      <c r="B186" s="256" t="s">
        <v>1</v>
      </c>
      <c r="C186" s="257">
        <v>3.4837E-2</v>
      </c>
    </row>
    <row r="187" spans="2:9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</row>
    <row r="188" spans="2:9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</row>
    <row r="189" spans="2:9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</row>
    <row r="190" spans="2:9" s="253" customFormat="1" ht="12.75" customHeight="1" x14ac:dyDescent="0.25">
      <c r="B190" s="252"/>
    </row>
    <row r="191" spans="2:9" s="253" customFormat="1" ht="12.75" customHeight="1" x14ac:dyDescent="0.25">
      <c r="B191" s="256" t="s">
        <v>3</v>
      </c>
      <c r="C191" s="257">
        <v>0</v>
      </c>
      <c r="D191" s="253">
        <v>0</v>
      </c>
    </row>
    <row r="192" spans="2:9" s="253" customFormat="1" ht="12.75" customHeight="1" x14ac:dyDescent="0.25">
      <c r="B192" s="256" t="s">
        <v>4</v>
      </c>
      <c r="C192" s="257">
        <v>2.9416999999999999E-2</v>
      </c>
    </row>
    <row r="193" spans="2:4" s="253" customFormat="1" ht="12.75" customHeight="1" x14ac:dyDescent="0.25">
      <c r="B193" s="256" t="s">
        <v>2</v>
      </c>
      <c r="C193" s="257">
        <v>0</v>
      </c>
      <c r="D193" s="258">
        <v>-21.63</v>
      </c>
    </row>
    <row r="194" spans="2:4" s="253" customFormat="1" ht="12.75" customHeight="1" x14ac:dyDescent="0.25">
      <c r="C194" s="257">
        <v>4.9599999999999998E-2</v>
      </c>
    </row>
    <row r="195" spans="2:4" s="253" customFormat="1" ht="12.75" customHeight="1" x14ac:dyDescent="0.25">
      <c r="B195" s="252"/>
      <c r="C195" s="257">
        <v>2.93E-2</v>
      </c>
    </row>
    <row r="196" spans="2:4" s="253" customFormat="1" ht="12.75" customHeight="1" x14ac:dyDescent="0.25">
      <c r="B196" s="252"/>
      <c r="C196" s="257">
        <v>2.3699999999999999E-2</v>
      </c>
    </row>
    <row r="197" spans="2:4" s="253" customFormat="1" ht="12.75" customHeight="1" x14ac:dyDescent="0.25">
      <c r="B197" s="252"/>
      <c r="C197" s="257">
        <v>1.7000000000000001E-2</v>
      </c>
    </row>
    <row r="198" spans="2:4" s="253" customFormat="1" ht="12.75" customHeight="1" x14ac:dyDescent="0.25">
      <c r="B198" s="252"/>
      <c r="C198" s="257">
        <v>7.1000000000000004E-3</v>
      </c>
    </row>
    <row r="199" spans="2:4" s="253" customFormat="1" ht="12.75" customHeight="1" x14ac:dyDescent="0.25">
      <c r="B199" s="256" t="s">
        <v>17</v>
      </c>
      <c r="C199" s="257">
        <v>7.2920000000000007E-3</v>
      </c>
    </row>
    <row r="200" spans="2:4" s="253" customFormat="1" x14ac:dyDescent="0.25">
      <c r="B200" s="252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88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89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88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0.455069</v>
      </c>
      <c r="D23" s="336">
        <f>ROUND(B15*C172,6)</f>
        <v>2.9033E-2</v>
      </c>
      <c r="E23" s="336">
        <f>C173</f>
        <v>7.9459999999999999E-3</v>
      </c>
      <c r="F23" s="345">
        <f>SUM(C23:E28)</f>
        <v>0.49204799999999999</v>
      </c>
      <c r="G23" s="335" t="s">
        <v>26</v>
      </c>
      <c r="H23" s="194">
        <f t="shared" ref="H23:H28" si="0">C178</f>
        <v>0</v>
      </c>
      <c r="I23" s="336">
        <f>ROUND(B15*C184,6)</f>
        <v>0.11033900000000001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0.14636200000000002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0.65839700000000001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0.24403500000000003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0.80227000000000004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0.23576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0.77509499999999998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0.23613599999999998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0.77027099999999993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0.21344199999999999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0.74127699999999996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0.180341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0.69897600000000004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88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0.455069</v>
      </c>
      <c r="D41" s="336">
        <f>ROUND(B15*C172,6)</f>
        <v>2.9033E-2</v>
      </c>
      <c r="E41" s="336">
        <f>C173</f>
        <v>7.9459999999999999E-3</v>
      </c>
      <c r="F41" s="353">
        <f>SUM(C41:E46)</f>
        <v>0.49204799999999999</v>
      </c>
      <c r="G41" s="335" t="s">
        <v>26</v>
      </c>
      <c r="H41" s="225">
        <f t="shared" ref="H41:H46" si="2">D178</f>
        <v>0</v>
      </c>
      <c r="I41" s="336">
        <f>ROUND(B15*D184,6)</f>
        <v>0.11033900000000001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0.14636200000000002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0.65839700000000001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0.218414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0.77664899999999992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0.21231000000000003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0.75164500000000001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0.212587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0.746722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0.19584599999999999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0.72368100000000002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0.171428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0.69006299999999998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88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0.455069</v>
      </c>
      <c r="D59" s="336">
        <f>ROUND(B15*C172,6)</f>
        <v>2.9033E-2</v>
      </c>
      <c r="E59" s="336">
        <f>C173</f>
        <v>7.9459999999999999E-3</v>
      </c>
      <c r="F59" s="345">
        <f>SUM(C59:E64)</f>
        <v>0.49204799999999999</v>
      </c>
      <c r="G59" s="335" t="s">
        <v>26</v>
      </c>
      <c r="H59" s="240">
        <f t="shared" ref="H59:H64" si="4">E178</f>
        <v>0</v>
      </c>
      <c r="I59" s="336">
        <f>ROUND(B15*E184,6)</f>
        <v>0.11033900000000001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0.14636200000000002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0.65839700000000001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0.24546100000000001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0.80369599999999997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0.237065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0.77639999999999998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0.23744699999999999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0.77158199999999999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0.214421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0.74225600000000003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0.180837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0.69947199999999998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88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0.455069</v>
      </c>
      <c r="D77" s="336">
        <f>ROUND(B15*C172,6)</f>
        <v>2.9033E-2</v>
      </c>
      <c r="E77" s="336">
        <f>C173</f>
        <v>7.9459999999999999E-3</v>
      </c>
      <c r="F77" s="345">
        <f>SUM(C77:E82)</f>
        <v>0.49204799999999999</v>
      </c>
      <c r="G77" s="335" t="s">
        <v>26</v>
      </c>
      <c r="H77" s="240">
        <f t="shared" ref="H77:H82" si="6">F178</f>
        <v>0</v>
      </c>
      <c r="I77" s="336">
        <f>ROUND(B15*F184,6)</f>
        <v>0.11033900000000001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0.14636200000000002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0.65839700000000001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0.266565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0.82479999999999998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0.25638099999999997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0.79571599999999998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0.25684399999999996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0.79097899999999988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0.22891500000000001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0.75675000000000003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0.18817800000000001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0.70681300000000002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88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0.455069</v>
      </c>
      <c r="D95" s="336">
        <f>ROUND(B15*C172,6)</f>
        <v>2.9033E-2</v>
      </c>
      <c r="E95" s="336">
        <f>C173</f>
        <v>7.9459999999999999E-3</v>
      </c>
      <c r="F95" s="345">
        <f>SUM(C95:E100)</f>
        <v>0.49204799999999999</v>
      </c>
      <c r="G95" s="335" t="s">
        <v>26</v>
      </c>
      <c r="H95" s="193">
        <f t="shared" ref="H95:H100" si="8">G178</f>
        <v>0</v>
      </c>
      <c r="I95" s="336">
        <f>ROUND(B15*G184,6)</f>
        <v>0.11033900000000001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0.14636200000000002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0.65839700000000001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0.31789200000000001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0.87612699999999999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0.30336000000000002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0.84269499999999997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0.30402000000000001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0.83815499999999998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0.26416499999999998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0.79200000000000004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0.20603400000000002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0.72466900000000001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88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0.455069</v>
      </c>
      <c r="D113" s="336">
        <f>ROUND(B15*C172,6)</f>
        <v>2.9033E-2</v>
      </c>
      <c r="E113" s="336">
        <f>C173</f>
        <v>7.9459999999999999E-3</v>
      </c>
      <c r="F113" s="345">
        <f>SUM(C113:E118)</f>
        <v>0.49204799999999999</v>
      </c>
      <c r="G113" s="335" t="s">
        <v>26</v>
      </c>
      <c r="H113" s="240">
        <f t="shared" ref="H113:H118" si="10">H178</f>
        <v>0</v>
      </c>
      <c r="I113" s="336">
        <f>ROUND(B15*H184,6)</f>
        <v>0.11033900000000001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0.14636200000000002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0.65839700000000001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0.38167900000000005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0.93991400000000003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0.36174200000000006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0.90107700000000002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0.36264800000000003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0.896783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0.30797200000000002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0.83580699999999997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0.22822400000000001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0.74685900000000005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88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0.455069</v>
      </c>
      <c r="D131" s="336">
        <f>ROUND(B15*C172,6)</f>
        <v>2.9033E-2</v>
      </c>
      <c r="E131" s="336">
        <f>C173</f>
        <v>7.9459999999999999E-3</v>
      </c>
      <c r="F131" s="345">
        <f>SUM(C131:E136)</f>
        <v>0.49204799999999999</v>
      </c>
      <c r="G131" s="335" t="s">
        <v>26</v>
      </c>
      <c r="H131" s="240">
        <f>I178</f>
        <v>0</v>
      </c>
      <c r="I131" s="336">
        <f>ROUND(B15*I184,6)</f>
        <v>0.11033900000000001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0.14636200000000002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0.65839700000000001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0.38167900000000005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0.93991400000000003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0.36174200000000006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0.90107700000000002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0.36264800000000003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0.896783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0.30797200000000002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0.83580699999999997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0.22822400000000001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0.74685900000000005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11.813833000000001</v>
      </c>
      <c r="T171" s="293"/>
    </row>
    <row r="172" spans="2:35" s="253" customFormat="1" ht="12.75" customHeight="1" x14ac:dyDescent="0.25">
      <c r="B172" s="254" t="s">
        <v>14</v>
      </c>
      <c r="C172" s="255">
        <v>0.75371299999999997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2.8644599999999998</v>
      </c>
      <c r="D184" s="255">
        <v>2.8644599999999998</v>
      </c>
      <c r="E184" s="255">
        <v>2.8644599999999998</v>
      </c>
      <c r="F184" s="255">
        <v>2.8644599999999998</v>
      </c>
      <c r="G184" s="255">
        <v>2.8644599999999998</v>
      </c>
      <c r="H184" s="255">
        <v>2.8644599999999998</v>
      </c>
      <c r="I184" s="255">
        <v>2.8644599999999998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86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87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86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0.56617799999999996</v>
      </c>
      <c r="D23" s="336">
        <f>ROUND(B15*C172,6)</f>
        <v>2.9033E-2</v>
      </c>
      <c r="E23" s="336">
        <f>C173</f>
        <v>7.9459999999999999E-3</v>
      </c>
      <c r="F23" s="345">
        <f>SUM(C23:E28)</f>
        <v>0.60315699999999994</v>
      </c>
      <c r="G23" s="335" t="s">
        <v>26</v>
      </c>
      <c r="H23" s="194">
        <f t="shared" ref="H23:H28" si="0">C178</f>
        <v>0</v>
      </c>
      <c r="I23" s="336">
        <f>ROUND(B15*C184,6)</f>
        <v>0.11033900000000001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0.14636200000000002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0.76950599999999991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0.24403500000000003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0.91337899999999994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0.23576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0.88620399999999988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0.23613599999999998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0.88137999999999994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0.21344199999999999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0.85238599999999998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0.180341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0.81008499999999994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86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0.56617799999999996</v>
      </c>
      <c r="D41" s="336">
        <f>ROUND(B15*C172,6)</f>
        <v>2.9033E-2</v>
      </c>
      <c r="E41" s="336">
        <f>C173</f>
        <v>7.9459999999999999E-3</v>
      </c>
      <c r="F41" s="353">
        <f>SUM(C41:E46)</f>
        <v>0.60315699999999994</v>
      </c>
      <c r="G41" s="335" t="s">
        <v>26</v>
      </c>
      <c r="H41" s="225">
        <f t="shared" ref="H41:H46" si="2">D178</f>
        <v>0</v>
      </c>
      <c r="I41" s="336">
        <f>ROUND(B15*D184,6)</f>
        <v>0.11033900000000001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0.14636200000000002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0.76950599999999991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0.218414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0.88775799999999994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0.21231000000000003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0.86275399999999991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0.212587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0.8578309999999999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0.19584599999999999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0.83478999999999992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0.171428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0.801172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86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0.56617799999999996</v>
      </c>
      <c r="D59" s="336">
        <f>ROUND(B15*C172,6)</f>
        <v>2.9033E-2</v>
      </c>
      <c r="E59" s="336">
        <f>C173</f>
        <v>7.9459999999999999E-3</v>
      </c>
      <c r="F59" s="345">
        <f>SUM(C59:E64)</f>
        <v>0.60315699999999994</v>
      </c>
      <c r="G59" s="335" t="s">
        <v>26</v>
      </c>
      <c r="H59" s="240">
        <f t="shared" ref="H59:H64" si="4">E178</f>
        <v>0</v>
      </c>
      <c r="I59" s="336">
        <f>ROUND(B15*E184,6)</f>
        <v>0.11033900000000001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0.14636200000000002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0.76950599999999991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0.24546100000000001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0.91480499999999998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0.237065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0.88750899999999988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0.23744699999999999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0.88269099999999989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0.214421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0.85336499999999993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0.180837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0.810581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86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0.56617799999999996</v>
      </c>
      <c r="D77" s="336">
        <f>ROUND(B15*C172,6)</f>
        <v>2.9033E-2</v>
      </c>
      <c r="E77" s="336">
        <f>C173</f>
        <v>7.9459999999999999E-3</v>
      </c>
      <c r="F77" s="345">
        <f>SUM(C77:E82)</f>
        <v>0.60315699999999994</v>
      </c>
      <c r="G77" s="335" t="s">
        <v>26</v>
      </c>
      <c r="H77" s="240">
        <f t="shared" ref="H77:H82" si="6">F178</f>
        <v>0</v>
      </c>
      <c r="I77" s="336">
        <f>ROUND(B15*F184,6)</f>
        <v>0.11033900000000001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0.14636200000000002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0.76950599999999991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0.266565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0.93590899999999988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0.25638099999999997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0.90682499999999988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0.25684399999999996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0.90208799999999989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0.22891500000000001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0.86785899999999994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0.18817800000000001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0.81792199999999993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86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0.56617799999999996</v>
      </c>
      <c r="D95" s="336">
        <f>ROUND(B15*C172,6)</f>
        <v>2.9033E-2</v>
      </c>
      <c r="E95" s="336">
        <f>C173</f>
        <v>7.9459999999999999E-3</v>
      </c>
      <c r="F95" s="345">
        <f>SUM(C95:E100)</f>
        <v>0.60315699999999994</v>
      </c>
      <c r="G95" s="335" t="s">
        <v>26</v>
      </c>
      <c r="H95" s="193">
        <f t="shared" ref="H95:H100" si="8">G178</f>
        <v>0</v>
      </c>
      <c r="I95" s="336">
        <f>ROUND(B15*G184,6)</f>
        <v>0.11033900000000001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0.14636200000000002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0.76950599999999991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0.31789200000000001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0.987236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0.30336000000000002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0.95380399999999999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0.30402000000000001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0.94926399999999989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0.26416499999999998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0.90310899999999994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0.20603400000000002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0.83577800000000002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86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0.56617799999999996</v>
      </c>
      <c r="D113" s="336">
        <f>ROUND(B15*C172,6)</f>
        <v>2.9033E-2</v>
      </c>
      <c r="E113" s="336">
        <f>C173</f>
        <v>7.9459999999999999E-3</v>
      </c>
      <c r="F113" s="345">
        <f>SUM(C113:E118)</f>
        <v>0.60315699999999994</v>
      </c>
      <c r="G113" s="335" t="s">
        <v>26</v>
      </c>
      <c r="H113" s="240">
        <f t="shared" ref="H113:H118" si="10">H178</f>
        <v>0</v>
      </c>
      <c r="I113" s="336">
        <f>ROUND(B15*H184,6)</f>
        <v>0.11033900000000001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0.14636200000000002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0.76950599999999991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0.38167900000000005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1.051023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0.36174200000000006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1.012186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0.36264800000000003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1.007892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0.30797200000000002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0.94691599999999998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0.22822400000000001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0.85796799999999995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86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0.56617799999999996</v>
      </c>
      <c r="D131" s="336">
        <f>ROUND(B15*C172,6)</f>
        <v>2.9033E-2</v>
      </c>
      <c r="E131" s="336">
        <f>C173</f>
        <v>7.9459999999999999E-3</v>
      </c>
      <c r="F131" s="345">
        <f>SUM(C131:E136)</f>
        <v>0.60315699999999994</v>
      </c>
      <c r="G131" s="335" t="s">
        <v>26</v>
      </c>
      <c r="H131" s="240">
        <f>I178</f>
        <v>0</v>
      </c>
      <c r="I131" s="336">
        <f>ROUND(B15*I184,6)</f>
        <v>0.11033900000000001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0.14636200000000002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0.76950599999999991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0.38167900000000005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1.051023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0.36174200000000006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1.012186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0.36264800000000003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1.007892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0.30797200000000002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0.94691599999999998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0.22822400000000001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0.85796799999999995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14.698278</v>
      </c>
      <c r="T171" s="293"/>
    </row>
    <row r="172" spans="2:35" s="253" customFormat="1" ht="12.75" customHeight="1" x14ac:dyDescent="0.25">
      <c r="B172" s="254" t="s">
        <v>14</v>
      </c>
      <c r="C172" s="255">
        <v>0.75371299999999997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2.8644599999999998</v>
      </c>
      <c r="D184" s="255">
        <v>2.8644599999999998</v>
      </c>
      <c r="E184" s="255">
        <v>2.8644599999999998</v>
      </c>
      <c r="F184" s="255">
        <v>2.8644599999999998</v>
      </c>
      <c r="G184" s="255">
        <v>2.8644599999999998</v>
      </c>
      <c r="H184" s="255">
        <v>2.8644599999999998</v>
      </c>
      <c r="I184" s="255">
        <v>2.8644599999999998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84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85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84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0.53357600000000005</v>
      </c>
      <c r="D23" s="336">
        <f>ROUND(B15*C172,6)</f>
        <v>2.9033E-2</v>
      </c>
      <c r="E23" s="336">
        <f>C173</f>
        <v>7.9459999999999999E-3</v>
      </c>
      <c r="F23" s="345">
        <f>SUM(C23:E28)</f>
        <v>0.57055500000000003</v>
      </c>
      <c r="G23" s="335" t="s">
        <v>26</v>
      </c>
      <c r="H23" s="194">
        <f t="shared" ref="H23:H28" si="0">C178</f>
        <v>0</v>
      </c>
      <c r="I23" s="336">
        <f>ROUND(B15*C184,6)</f>
        <v>0.11033900000000001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0.14636200000000002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0.736904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0.24403500000000003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0.88077700000000003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0.23576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0.85360199999999997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0.23613599999999998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0.84877800000000003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0.21344199999999999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0.81978400000000007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0.180341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0.77748300000000004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84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0.53357600000000005</v>
      </c>
      <c r="D41" s="336">
        <f>ROUND(B15*C172,6)</f>
        <v>2.9033E-2</v>
      </c>
      <c r="E41" s="336">
        <f>C173</f>
        <v>7.9459999999999999E-3</v>
      </c>
      <c r="F41" s="353">
        <f>SUM(C41:E46)</f>
        <v>0.57055500000000003</v>
      </c>
      <c r="G41" s="335" t="s">
        <v>26</v>
      </c>
      <c r="H41" s="225">
        <f t="shared" ref="H41:H46" si="2">D178</f>
        <v>0</v>
      </c>
      <c r="I41" s="336">
        <f>ROUND(B15*D184,6)</f>
        <v>0.11033900000000001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0.14636200000000002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0.736904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0.218414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0.85515600000000003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0.21231000000000003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0.830152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0.212587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0.82522899999999999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0.19584599999999999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0.80218800000000001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0.171428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0.76857000000000009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84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0.53357600000000005</v>
      </c>
      <c r="D59" s="336">
        <f>ROUND(B15*C172,6)</f>
        <v>2.9033E-2</v>
      </c>
      <c r="E59" s="336">
        <f>C173</f>
        <v>7.9459999999999999E-3</v>
      </c>
      <c r="F59" s="345">
        <f>SUM(C59:E64)</f>
        <v>0.57055500000000003</v>
      </c>
      <c r="G59" s="335" t="s">
        <v>26</v>
      </c>
      <c r="H59" s="240">
        <f t="shared" ref="H59:H64" si="4">E178</f>
        <v>0</v>
      </c>
      <c r="I59" s="336">
        <f>ROUND(B15*E184,6)</f>
        <v>0.11033900000000001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0.14636200000000002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0.736904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0.24546100000000001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0.88220300000000007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0.237065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0.85490699999999997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0.23744699999999999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0.85008899999999998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0.214421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0.82076300000000002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0.180837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0.77797900000000009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84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0.53357600000000005</v>
      </c>
      <c r="D77" s="336">
        <f>ROUND(B15*C172,6)</f>
        <v>2.9033E-2</v>
      </c>
      <c r="E77" s="336">
        <f>C173</f>
        <v>7.9459999999999999E-3</v>
      </c>
      <c r="F77" s="345">
        <f>SUM(C77:E82)</f>
        <v>0.57055500000000003</v>
      </c>
      <c r="G77" s="335" t="s">
        <v>26</v>
      </c>
      <c r="H77" s="240">
        <f t="shared" ref="H77:H82" si="6">F178</f>
        <v>0</v>
      </c>
      <c r="I77" s="336">
        <f>ROUND(B15*F184,6)</f>
        <v>0.11033900000000001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0.14636200000000002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0.736904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0.266565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0.90330700000000008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0.25638099999999997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0.87422299999999997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0.25684399999999996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0.86948599999999998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0.22891500000000001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0.83525700000000003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0.18817800000000001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0.78532000000000013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84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0.53357600000000005</v>
      </c>
      <c r="D95" s="336">
        <f>ROUND(B15*C172,6)</f>
        <v>2.9033E-2</v>
      </c>
      <c r="E95" s="336">
        <f>C173</f>
        <v>7.9459999999999999E-3</v>
      </c>
      <c r="F95" s="345">
        <f>SUM(C95:E100)</f>
        <v>0.57055500000000003</v>
      </c>
      <c r="G95" s="335" t="s">
        <v>26</v>
      </c>
      <c r="H95" s="193">
        <f t="shared" ref="H95:H100" si="8">G178</f>
        <v>0</v>
      </c>
      <c r="I95" s="336">
        <f>ROUND(B15*G184,6)</f>
        <v>0.11033900000000001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0.14636200000000002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0.736904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0.31789200000000001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0.95463399999999998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0.30336000000000002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0.92120199999999997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0.30402000000000001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0.91666200000000009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0.26416499999999998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0.87050700000000003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0.20603400000000002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0.80317600000000011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84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0.53357600000000005</v>
      </c>
      <c r="D113" s="336">
        <f>ROUND(B15*C172,6)</f>
        <v>2.9033E-2</v>
      </c>
      <c r="E113" s="336">
        <f>C173</f>
        <v>7.9459999999999999E-3</v>
      </c>
      <c r="F113" s="345">
        <f>SUM(C113:E118)</f>
        <v>0.57055500000000003</v>
      </c>
      <c r="G113" s="335" t="s">
        <v>26</v>
      </c>
      <c r="H113" s="240">
        <f t="shared" ref="H113:H118" si="10">H178</f>
        <v>0</v>
      </c>
      <c r="I113" s="336">
        <f>ROUND(B15*H184,6)</f>
        <v>0.11033900000000001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0.14636200000000002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0.736904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0.38167900000000005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1.018421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0.36174200000000006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0.97958400000000012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0.36264800000000003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0.97528999999999999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0.30797200000000002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0.91431400000000007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0.22822400000000001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0.82536600000000004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84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0.53357600000000005</v>
      </c>
      <c r="D131" s="336">
        <f>ROUND(B15*C172,6)</f>
        <v>2.9033E-2</v>
      </c>
      <c r="E131" s="336">
        <f>C173</f>
        <v>7.9459999999999999E-3</v>
      </c>
      <c r="F131" s="345">
        <f>SUM(C131:E136)</f>
        <v>0.57055500000000003</v>
      </c>
      <c r="G131" s="335" t="s">
        <v>26</v>
      </c>
      <c r="H131" s="240">
        <f>I178</f>
        <v>0</v>
      </c>
      <c r="I131" s="336">
        <f>ROUND(B15*I184,6)</f>
        <v>0.11033900000000001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0.14636200000000002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0.736904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0.38167900000000005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1.018421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0.36174200000000006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0.97958400000000012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0.36264800000000003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0.97528999999999999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0.30797200000000002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0.91431400000000007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0.22822400000000001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0.82536600000000004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13.851917</v>
      </c>
      <c r="T171" s="293"/>
    </row>
    <row r="172" spans="2:35" s="253" customFormat="1" ht="12.75" customHeight="1" x14ac:dyDescent="0.25">
      <c r="B172" s="254" t="s">
        <v>14</v>
      </c>
      <c r="C172" s="255">
        <v>0.75371299999999997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2.8644599999999998</v>
      </c>
      <c r="D184" s="255">
        <v>2.8644599999999998</v>
      </c>
      <c r="E184" s="255">
        <v>2.8644599999999998</v>
      </c>
      <c r="F184" s="255">
        <v>2.8644599999999998</v>
      </c>
      <c r="G184" s="255">
        <v>2.8644599999999998</v>
      </c>
      <c r="H184" s="255">
        <v>2.8644599999999998</v>
      </c>
      <c r="I184" s="255">
        <v>2.8644599999999998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82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83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82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0.50923300000000005</v>
      </c>
      <c r="D23" s="336">
        <f>ROUND(B15*C172,6)</f>
        <v>2.9033E-2</v>
      </c>
      <c r="E23" s="336">
        <f>C173</f>
        <v>7.9459999999999999E-3</v>
      </c>
      <c r="F23" s="345">
        <f>SUM(C23:E28)</f>
        <v>0.54621200000000003</v>
      </c>
      <c r="G23" s="335" t="s">
        <v>26</v>
      </c>
      <c r="H23" s="194">
        <f t="shared" ref="H23:H28" si="0">C178</f>
        <v>0</v>
      </c>
      <c r="I23" s="336">
        <f>ROUND(B15*C184,6)</f>
        <v>0.14469000000000001</v>
      </c>
      <c r="J23" s="336">
        <f>C185</f>
        <v>1.186E-3</v>
      </c>
      <c r="K23" s="336">
        <f>C186</f>
        <v>1.4455000000000001E-2</v>
      </c>
      <c r="L23" s="335" t="s">
        <v>26</v>
      </c>
      <c r="M23" s="349" t="s">
        <v>26</v>
      </c>
      <c r="N23" s="335" t="s">
        <v>26</v>
      </c>
      <c r="O23" s="191">
        <f>H23+I23+J23+K23</f>
        <v>0.160331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0.72653000000000001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9.4791000000000014E-2</v>
      </c>
      <c r="I24" s="336"/>
      <c r="J24" s="336"/>
      <c r="K24" s="336"/>
      <c r="L24" s="335"/>
      <c r="M24" s="349"/>
      <c r="N24" s="335"/>
      <c r="O24" s="191">
        <f>H24+I23+J23+K23</f>
        <v>0.25512200000000002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0.86752099999999999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8.6760000000000004E-2</v>
      </c>
      <c r="I25" s="336"/>
      <c r="J25" s="336"/>
      <c r="K25" s="336"/>
      <c r="L25" s="335"/>
      <c r="M25" s="349"/>
      <c r="N25" s="335"/>
      <c r="O25" s="191">
        <f>H25+I23+J23+K23</f>
        <v>0.24709100000000001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0.84059000000000006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8.7125000000000008E-2</v>
      </c>
      <c r="I26" s="336"/>
      <c r="J26" s="336"/>
      <c r="K26" s="336"/>
      <c r="L26" s="335"/>
      <c r="M26" s="349"/>
      <c r="N26" s="335"/>
      <c r="O26" s="191">
        <f>H26+I23+J23+K23</f>
        <v>0.24745600000000001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0.83575500000000003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6.5099999999999991E-2</v>
      </c>
      <c r="I27" s="336"/>
      <c r="J27" s="336"/>
      <c r="K27" s="336"/>
      <c r="L27" s="335"/>
      <c r="M27" s="349"/>
      <c r="N27" s="335"/>
      <c r="O27" s="191">
        <f>H27+I23+J23+K23</f>
        <v>0.22543099999999999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0.80743000000000009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3.2975999999999998E-2</v>
      </c>
      <c r="I28" s="337"/>
      <c r="J28" s="337"/>
      <c r="K28" s="337"/>
      <c r="L28" s="338"/>
      <c r="M28" s="350"/>
      <c r="N28" s="338"/>
      <c r="O28" s="191">
        <f>H28+I23+J23+K23</f>
        <v>0.19330700000000001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0.76610600000000006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77.95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0.08</v>
      </c>
      <c r="N30" s="333">
        <f>C189</f>
        <v>0</v>
      </c>
      <c r="O30" s="202">
        <f>G30+L30+M30+N30</f>
        <v>78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113.80000000000001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537.88</v>
      </c>
      <c r="H31" s="336"/>
      <c r="I31" s="336"/>
      <c r="J31" s="336"/>
      <c r="K31" s="336"/>
      <c r="L31" s="333"/>
      <c r="M31" s="347"/>
      <c r="N31" s="333"/>
      <c r="O31" s="268">
        <f>G31+L30+M30+N30</f>
        <v>537.93000000000006</v>
      </c>
      <c r="P31" s="336"/>
      <c r="Q31" s="333"/>
      <c r="R31" s="336"/>
      <c r="S31" s="328"/>
      <c r="T31" s="320">
        <f>F30+O31+S30</f>
        <v>573.73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1137.8000000000002</v>
      </c>
      <c r="H32" s="337"/>
      <c r="I32" s="337"/>
      <c r="J32" s="337"/>
      <c r="K32" s="337"/>
      <c r="L32" s="334"/>
      <c r="M32" s="348"/>
      <c r="N32" s="334"/>
      <c r="O32" s="269">
        <f>G32+L30+M30+N30</f>
        <v>1137.8500000000001</v>
      </c>
      <c r="P32" s="337"/>
      <c r="Q32" s="334"/>
      <c r="R32" s="337"/>
      <c r="S32" s="329"/>
      <c r="T32" s="321">
        <f>F30+O32+S30</f>
        <v>1173.6500000000001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82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0.50923300000000005</v>
      </c>
      <c r="D41" s="336">
        <f>ROUND(B15*C172,6)</f>
        <v>2.9033E-2</v>
      </c>
      <c r="E41" s="336">
        <f>C173</f>
        <v>7.9459999999999999E-3</v>
      </c>
      <c r="F41" s="353">
        <f>SUM(C41:E46)</f>
        <v>0.54621200000000003</v>
      </c>
      <c r="G41" s="335" t="s">
        <v>26</v>
      </c>
      <c r="H41" s="225">
        <f t="shared" ref="H41:H46" si="2">D178</f>
        <v>0</v>
      </c>
      <c r="I41" s="336">
        <f>ROUND(B15*D184,6)</f>
        <v>0.14469000000000001</v>
      </c>
      <c r="J41" s="336">
        <f>C185</f>
        <v>1.186E-3</v>
      </c>
      <c r="K41" s="336">
        <f>C186</f>
        <v>1.4455000000000001E-2</v>
      </c>
      <c r="L41" s="335" t="s">
        <v>26</v>
      </c>
      <c r="M41" s="335" t="s">
        <v>26</v>
      </c>
      <c r="N41" s="335" t="s">
        <v>26</v>
      </c>
      <c r="O41" s="224">
        <f>H41+I41+J41+K41</f>
        <v>0.160331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0.72653000000000001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6.9823999999999997E-2</v>
      </c>
      <c r="I42" s="336"/>
      <c r="J42" s="336"/>
      <c r="K42" s="336"/>
      <c r="L42" s="335"/>
      <c r="M42" s="335"/>
      <c r="N42" s="335"/>
      <c r="O42" s="224">
        <f>H42+I41+J41+K41</f>
        <v>0.230155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0.84255400000000003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6.3909000000000007E-2</v>
      </c>
      <c r="I43" s="336"/>
      <c r="J43" s="336"/>
      <c r="K43" s="336"/>
      <c r="L43" s="335"/>
      <c r="M43" s="335"/>
      <c r="N43" s="335"/>
      <c r="O43" s="224">
        <f>H43+I41+J41+K41</f>
        <v>0.22424000000000002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0.81773899999999999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6.4177999999999999E-2</v>
      </c>
      <c r="I44" s="336"/>
      <c r="J44" s="336"/>
      <c r="K44" s="336"/>
      <c r="L44" s="335"/>
      <c r="M44" s="335"/>
      <c r="N44" s="335"/>
      <c r="O44" s="224">
        <f>H44+I41+J41+K41</f>
        <v>0.22450899999999999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0.81280799999999997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4.7953999999999997E-2</v>
      </c>
      <c r="I45" s="336"/>
      <c r="J45" s="336"/>
      <c r="K45" s="336"/>
      <c r="L45" s="335"/>
      <c r="M45" s="335"/>
      <c r="N45" s="335"/>
      <c r="O45" s="224">
        <f>H45+I41+J41+K41</f>
        <v>0.208285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0.79028399999999999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2.4291E-2</v>
      </c>
      <c r="I46" s="337"/>
      <c r="J46" s="337"/>
      <c r="K46" s="337"/>
      <c r="L46" s="338"/>
      <c r="M46" s="338"/>
      <c r="N46" s="338"/>
      <c r="O46" s="224">
        <f>H46+I41+J41+K41</f>
        <v>0.18462200000000001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0.75742100000000001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67.39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-0.25</v>
      </c>
      <c r="M48" s="333">
        <f>D188</f>
        <v>0.06</v>
      </c>
      <c r="N48" s="333">
        <f>D189</f>
        <v>0</v>
      </c>
      <c r="O48" s="202">
        <f>G48+L48+M48+N48</f>
        <v>67.2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103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469.74</v>
      </c>
      <c r="H49" s="336"/>
      <c r="I49" s="336"/>
      <c r="J49" s="336"/>
      <c r="K49" s="336"/>
      <c r="L49" s="333"/>
      <c r="M49" s="333"/>
      <c r="N49" s="333"/>
      <c r="O49" s="268">
        <f>G49+L48+M48+N48</f>
        <v>469.55</v>
      </c>
      <c r="P49" s="336"/>
      <c r="Q49" s="333"/>
      <c r="R49" s="336"/>
      <c r="S49" s="328"/>
      <c r="T49" s="320">
        <f>F48+O49+S48</f>
        <v>505.35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975.12000000000012</v>
      </c>
      <c r="H50" s="337"/>
      <c r="I50" s="337"/>
      <c r="J50" s="337"/>
      <c r="K50" s="337"/>
      <c r="L50" s="334"/>
      <c r="M50" s="334"/>
      <c r="N50" s="334"/>
      <c r="O50" s="269">
        <f>G50+L48+M48+N48</f>
        <v>974.93000000000006</v>
      </c>
      <c r="P50" s="337"/>
      <c r="Q50" s="334"/>
      <c r="R50" s="337"/>
      <c r="S50" s="329"/>
      <c r="T50" s="321">
        <f>F48+O50+S48</f>
        <v>1010.7300000000001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82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0.50923300000000005</v>
      </c>
      <c r="D59" s="336">
        <f>ROUND(B15*C172,6)</f>
        <v>2.9033E-2</v>
      </c>
      <c r="E59" s="336">
        <f>C173</f>
        <v>7.9459999999999999E-3</v>
      </c>
      <c r="F59" s="345">
        <f>SUM(C59:E64)</f>
        <v>0.54621200000000003</v>
      </c>
      <c r="G59" s="335" t="s">
        <v>26</v>
      </c>
      <c r="H59" s="240">
        <f t="shared" ref="H59:H64" si="4">E178</f>
        <v>0</v>
      </c>
      <c r="I59" s="336">
        <f>ROUND(B15*E184,6)</f>
        <v>0.14469000000000001</v>
      </c>
      <c r="J59" s="336">
        <f>C185</f>
        <v>1.186E-3</v>
      </c>
      <c r="K59" s="336">
        <f>C186</f>
        <v>1.4455000000000001E-2</v>
      </c>
      <c r="L59" s="335" t="s">
        <v>26</v>
      </c>
      <c r="M59" s="335" t="s">
        <v>26</v>
      </c>
      <c r="N59" s="335" t="s">
        <v>26</v>
      </c>
      <c r="O59" s="187">
        <f>H59+I59+J59+K59</f>
        <v>0.160331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0.72653000000000001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9.5524999999999999E-2</v>
      </c>
      <c r="I60" s="336"/>
      <c r="J60" s="336"/>
      <c r="K60" s="336"/>
      <c r="L60" s="335"/>
      <c r="M60" s="335"/>
      <c r="N60" s="335"/>
      <c r="O60" s="187">
        <f>H60+I59+J59+K59</f>
        <v>0.25585600000000003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0.868255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8.7431999999999996E-2</v>
      </c>
      <c r="I61" s="336"/>
      <c r="J61" s="336"/>
      <c r="K61" s="336"/>
      <c r="L61" s="335"/>
      <c r="M61" s="335"/>
      <c r="N61" s="335"/>
      <c r="O61" s="187">
        <f>H61+I59+J59+K59</f>
        <v>0.24776299999999998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0.84126199999999995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8.7799999999999989E-2</v>
      </c>
      <c r="I62" s="336"/>
      <c r="J62" s="336"/>
      <c r="K62" s="336"/>
      <c r="L62" s="335"/>
      <c r="M62" s="335"/>
      <c r="N62" s="335"/>
      <c r="O62" s="187">
        <f>H62+I59+J59+K59</f>
        <v>0.24813099999999999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0.83643000000000001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6.5604999999999997E-2</v>
      </c>
      <c r="I63" s="336"/>
      <c r="J63" s="336"/>
      <c r="K63" s="336"/>
      <c r="L63" s="335"/>
      <c r="M63" s="335"/>
      <c r="N63" s="335"/>
      <c r="O63" s="187">
        <f>H63+I59+J59+K59</f>
        <v>0.225936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0.80793500000000007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3.3231000000000004E-2</v>
      </c>
      <c r="I64" s="337"/>
      <c r="J64" s="337"/>
      <c r="K64" s="337"/>
      <c r="L64" s="338"/>
      <c r="M64" s="338"/>
      <c r="N64" s="338"/>
      <c r="O64" s="187">
        <f>H64+I59+J59+K59</f>
        <v>0.19356200000000001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0.76636100000000007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73.39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73.39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109.19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468.45000000000005</v>
      </c>
      <c r="H67" s="336"/>
      <c r="I67" s="336"/>
      <c r="J67" s="336"/>
      <c r="K67" s="336"/>
      <c r="L67" s="333"/>
      <c r="M67" s="333"/>
      <c r="N67" s="333"/>
      <c r="O67" s="268">
        <f>G67+L66+M66+N66</f>
        <v>468.45000000000005</v>
      </c>
      <c r="P67" s="336"/>
      <c r="Q67" s="333"/>
      <c r="R67" s="336"/>
      <c r="S67" s="328"/>
      <c r="T67" s="320">
        <f>F66+O67+S66</f>
        <v>504.25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1152.93</v>
      </c>
      <c r="H68" s="337"/>
      <c r="I68" s="337"/>
      <c r="J68" s="337"/>
      <c r="K68" s="337"/>
      <c r="L68" s="334"/>
      <c r="M68" s="334"/>
      <c r="N68" s="334"/>
      <c r="O68" s="269">
        <f>G68+L66+M66+N66</f>
        <v>1152.93</v>
      </c>
      <c r="P68" s="337"/>
      <c r="Q68" s="334"/>
      <c r="R68" s="337"/>
      <c r="S68" s="329"/>
      <c r="T68" s="321">
        <f>F66+O68+S66</f>
        <v>1188.73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82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0.50923300000000005</v>
      </c>
      <c r="D77" s="336">
        <f>ROUND(B15*C172,6)</f>
        <v>2.9033E-2</v>
      </c>
      <c r="E77" s="336">
        <f>C173</f>
        <v>7.9459999999999999E-3</v>
      </c>
      <c r="F77" s="345">
        <f>SUM(C77:E82)</f>
        <v>0.54621200000000003</v>
      </c>
      <c r="G77" s="335" t="s">
        <v>26</v>
      </c>
      <c r="H77" s="240">
        <f t="shared" ref="H77:H82" si="6">F178</f>
        <v>0</v>
      </c>
      <c r="I77" s="336">
        <f>ROUND(B15*F184,6)</f>
        <v>0.14469000000000001</v>
      </c>
      <c r="J77" s="336">
        <f>C185</f>
        <v>1.186E-3</v>
      </c>
      <c r="K77" s="336">
        <f>C186</f>
        <v>1.4455000000000001E-2</v>
      </c>
      <c r="L77" s="335" t="s">
        <v>26</v>
      </c>
      <c r="M77" s="335" t="s">
        <v>26</v>
      </c>
      <c r="N77" s="335" t="s">
        <v>26</v>
      </c>
      <c r="O77" s="187">
        <f>H77+I77+J77+K77</f>
        <v>0.160331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0.72653000000000001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0.11729200000000001</v>
      </c>
      <c r="I78" s="336"/>
      <c r="J78" s="336"/>
      <c r="K78" s="336"/>
      <c r="L78" s="335"/>
      <c r="M78" s="335"/>
      <c r="N78" s="335"/>
      <c r="O78" s="187">
        <f>H78+I77+J77+K77</f>
        <v>0.27762300000000006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0.89002200000000009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0.107354</v>
      </c>
      <c r="I79" s="336"/>
      <c r="J79" s="336"/>
      <c r="K79" s="336"/>
      <c r="L79" s="335"/>
      <c r="M79" s="335"/>
      <c r="N79" s="335"/>
      <c r="O79" s="187">
        <f>H79+I77+J77+K77</f>
        <v>0.26768500000000006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0.86118400000000006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0.107806</v>
      </c>
      <c r="I80" s="336"/>
      <c r="J80" s="336"/>
      <c r="K80" s="336"/>
      <c r="L80" s="335"/>
      <c r="M80" s="335"/>
      <c r="N80" s="335"/>
      <c r="O80" s="187">
        <f>H80+I77+J77+K77</f>
        <v>0.26813700000000001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0.85643599999999998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8.0554000000000001E-2</v>
      </c>
      <c r="I81" s="336"/>
      <c r="J81" s="336"/>
      <c r="K81" s="336"/>
      <c r="L81" s="335"/>
      <c r="M81" s="335"/>
      <c r="N81" s="335"/>
      <c r="O81" s="187">
        <f>H81+I77+J77+K77</f>
        <v>0.24088499999999999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0.82288400000000006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4.0804E-2</v>
      </c>
      <c r="I82" s="337"/>
      <c r="J82" s="337"/>
      <c r="K82" s="337"/>
      <c r="L82" s="338"/>
      <c r="M82" s="338"/>
      <c r="N82" s="338"/>
      <c r="O82" s="187">
        <f>H82+I77+J77+K77</f>
        <v>0.20113500000000001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0.77393400000000001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65.88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65.88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101.68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460.09000000000003</v>
      </c>
      <c r="H85" s="336"/>
      <c r="I85" s="336"/>
      <c r="J85" s="336"/>
      <c r="K85" s="336"/>
      <c r="L85" s="333"/>
      <c r="M85" s="333"/>
      <c r="N85" s="333"/>
      <c r="O85" s="268">
        <f>G85+L84+M84+N84</f>
        <v>460.09000000000003</v>
      </c>
      <c r="P85" s="336"/>
      <c r="Q85" s="333"/>
      <c r="R85" s="336"/>
      <c r="S85" s="328"/>
      <c r="T85" s="320">
        <f>F84+O85+S84</f>
        <v>495.89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960.54000000000008</v>
      </c>
      <c r="H86" s="337"/>
      <c r="I86" s="337"/>
      <c r="J86" s="337"/>
      <c r="K86" s="337"/>
      <c r="L86" s="334"/>
      <c r="M86" s="334"/>
      <c r="N86" s="334"/>
      <c r="O86" s="269">
        <f>G86+L84+M84+N84</f>
        <v>960.54000000000008</v>
      </c>
      <c r="P86" s="337"/>
      <c r="Q86" s="334"/>
      <c r="R86" s="337"/>
      <c r="S86" s="329"/>
      <c r="T86" s="321">
        <f>F84+O86+S84</f>
        <v>996.34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82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0.50923300000000005</v>
      </c>
      <c r="D95" s="336">
        <f>ROUND(B15*C172,6)</f>
        <v>2.9033E-2</v>
      </c>
      <c r="E95" s="336">
        <f>C173</f>
        <v>7.9459999999999999E-3</v>
      </c>
      <c r="F95" s="345">
        <f>SUM(C95:E100)</f>
        <v>0.54621200000000003</v>
      </c>
      <c r="G95" s="335" t="s">
        <v>26</v>
      </c>
      <c r="H95" s="193">
        <f t="shared" ref="H95:H100" si="8">G178</f>
        <v>0</v>
      </c>
      <c r="I95" s="336">
        <f>ROUND(B15*G184,6)</f>
        <v>0.14469000000000001</v>
      </c>
      <c r="J95" s="336">
        <f>C185</f>
        <v>1.186E-3</v>
      </c>
      <c r="K95" s="336">
        <f>C186</f>
        <v>1.4455000000000001E-2</v>
      </c>
      <c r="L95" s="335" t="s">
        <v>26</v>
      </c>
      <c r="M95" s="335" t="s">
        <v>26</v>
      </c>
      <c r="N95" s="335" t="s">
        <v>26</v>
      </c>
      <c r="O95" s="187">
        <f>H95+I95+J95+K95</f>
        <v>0.160331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0.72653000000000001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0.16543099999999999</v>
      </c>
      <c r="I96" s="336"/>
      <c r="J96" s="336"/>
      <c r="K96" s="336"/>
      <c r="L96" s="335"/>
      <c r="M96" s="335"/>
      <c r="N96" s="335"/>
      <c r="O96" s="187">
        <f>H96+I95+J95+K95</f>
        <v>0.325762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0.93816100000000002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0.15141499999999999</v>
      </c>
      <c r="I97" s="336"/>
      <c r="J97" s="336"/>
      <c r="K97" s="336"/>
      <c r="L97" s="335"/>
      <c r="M97" s="335"/>
      <c r="N97" s="335"/>
      <c r="O97" s="187">
        <f>H97+I95+J95+K95</f>
        <v>0.31174600000000002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0.90524499999999997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0.15205199999999999</v>
      </c>
      <c r="I98" s="336"/>
      <c r="J98" s="336"/>
      <c r="K98" s="336"/>
      <c r="L98" s="335"/>
      <c r="M98" s="335"/>
      <c r="N98" s="335"/>
      <c r="O98" s="187">
        <f>H98+I95+J95+K95</f>
        <v>0.31238300000000002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0.90068199999999998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0.11361399999999999</v>
      </c>
      <c r="I99" s="336"/>
      <c r="J99" s="336"/>
      <c r="K99" s="336"/>
      <c r="L99" s="335"/>
      <c r="M99" s="335"/>
      <c r="N99" s="335"/>
      <c r="O99" s="187">
        <f>H99+I95+J95+K95</f>
        <v>0.27394499999999999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0.85594400000000004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5.7549999999999997E-2</v>
      </c>
      <c r="I100" s="337"/>
      <c r="J100" s="337"/>
      <c r="K100" s="337"/>
      <c r="L100" s="338"/>
      <c r="M100" s="338"/>
      <c r="N100" s="338"/>
      <c r="O100" s="187">
        <f>H100+I95+J95+K95</f>
        <v>0.21788099999999999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0.79068000000000005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85.08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-0.56999999999999995</v>
      </c>
      <c r="N102" s="333">
        <f>G189</f>
        <v>0</v>
      </c>
      <c r="O102" s="202">
        <f>G102+L102+M102+N102</f>
        <v>84.17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119.97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596.30000000000007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595.39</v>
      </c>
      <c r="P103" s="336"/>
      <c r="Q103" s="333"/>
      <c r="R103" s="336"/>
      <c r="S103" s="328"/>
      <c r="T103" s="320">
        <f>F102+O103+S102</f>
        <v>631.18999999999994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1227.19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1226.2800000000002</v>
      </c>
      <c r="P104" s="337"/>
      <c r="Q104" s="334"/>
      <c r="R104" s="337"/>
      <c r="S104" s="329"/>
      <c r="T104" s="321">
        <f>F102+O104+S102</f>
        <v>1262.0800000000002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82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0.50923300000000005</v>
      </c>
      <c r="D113" s="336">
        <f>ROUND(B15*C172,6)</f>
        <v>2.9033E-2</v>
      </c>
      <c r="E113" s="336">
        <f>C173</f>
        <v>7.9459999999999999E-3</v>
      </c>
      <c r="F113" s="345">
        <f>SUM(C113:E118)</f>
        <v>0.54621200000000003</v>
      </c>
      <c r="G113" s="335" t="s">
        <v>26</v>
      </c>
      <c r="H113" s="240">
        <f t="shared" ref="H113:H118" si="10">H178</f>
        <v>0</v>
      </c>
      <c r="I113" s="336">
        <f>ROUND(B15*H184,6)</f>
        <v>0.14469000000000001</v>
      </c>
      <c r="J113" s="336">
        <f>C185</f>
        <v>1.186E-3</v>
      </c>
      <c r="K113" s="336">
        <f>C186</f>
        <v>1.4455000000000001E-2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0.160331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0.72653000000000001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0.22603600000000001</v>
      </c>
      <c r="I114" s="336"/>
      <c r="J114" s="336"/>
      <c r="K114" s="336"/>
      <c r="L114" s="335"/>
      <c r="M114" s="349"/>
      <c r="N114" s="335"/>
      <c r="O114" s="187">
        <f>H114+I113+J113+K113</f>
        <v>0.38636700000000002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0.99876600000000004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0.20688600000000001</v>
      </c>
      <c r="I115" s="336"/>
      <c r="J115" s="336"/>
      <c r="K115" s="336"/>
      <c r="L115" s="335"/>
      <c r="M115" s="349"/>
      <c r="N115" s="335"/>
      <c r="O115" s="187">
        <f>H115+I113+J113+K113</f>
        <v>0.36721700000000002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0.96071600000000001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0.207756</v>
      </c>
      <c r="I116" s="336"/>
      <c r="J116" s="336"/>
      <c r="K116" s="336"/>
      <c r="L116" s="335"/>
      <c r="M116" s="349"/>
      <c r="N116" s="335"/>
      <c r="O116" s="187">
        <f>H116+I113+J113+K113</f>
        <v>0.36808700000000005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0.95638600000000007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0.15523699999999999</v>
      </c>
      <c r="I117" s="336"/>
      <c r="J117" s="336"/>
      <c r="K117" s="336"/>
      <c r="L117" s="335"/>
      <c r="M117" s="349"/>
      <c r="N117" s="335"/>
      <c r="O117" s="187">
        <f>H117+I113+J113+K113</f>
        <v>0.31556800000000002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0.897567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7.8634000000000009E-2</v>
      </c>
      <c r="I118" s="337"/>
      <c r="J118" s="337"/>
      <c r="K118" s="337"/>
      <c r="L118" s="338"/>
      <c r="M118" s="350"/>
      <c r="N118" s="338"/>
      <c r="O118" s="187">
        <f>H118+I113+J113+K113</f>
        <v>0.23896500000000001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0.81176400000000004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96.38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96.38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132.18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647.40000000000009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647.40000000000009</v>
      </c>
      <c r="P121" s="336"/>
      <c r="Q121" s="333"/>
      <c r="R121" s="336"/>
      <c r="S121" s="328"/>
      <c r="T121" s="320">
        <f>F120+O121+S120</f>
        <v>683.2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1457.5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1457.5</v>
      </c>
      <c r="P122" s="337"/>
      <c r="Q122" s="334"/>
      <c r="R122" s="337"/>
      <c r="S122" s="329"/>
      <c r="T122" s="321">
        <f>F120+O122+S120</f>
        <v>1493.3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82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0.50923300000000005</v>
      </c>
      <c r="D131" s="336">
        <f>ROUND(B15*C172,6)</f>
        <v>2.9033E-2</v>
      </c>
      <c r="E131" s="336">
        <f>C173</f>
        <v>7.9459999999999999E-3</v>
      </c>
      <c r="F131" s="345">
        <f>SUM(C131:E136)</f>
        <v>0.54621200000000003</v>
      </c>
      <c r="G131" s="335" t="s">
        <v>26</v>
      </c>
      <c r="H131" s="240">
        <f>I178</f>
        <v>0</v>
      </c>
      <c r="I131" s="336">
        <f>ROUND(B15*I184,6)</f>
        <v>0.14469000000000001</v>
      </c>
      <c r="J131" s="336">
        <f>C185</f>
        <v>1.186E-3</v>
      </c>
      <c r="K131" s="336">
        <f>C186</f>
        <v>1.4455000000000001E-2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0.160331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0.72653000000000001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0.22603600000000001</v>
      </c>
      <c r="I132" s="336"/>
      <c r="J132" s="336"/>
      <c r="K132" s="336"/>
      <c r="L132" s="335"/>
      <c r="M132" s="335"/>
      <c r="N132" s="335"/>
      <c r="O132" s="187">
        <f>H132+I131+J131+K131</f>
        <v>0.38636700000000002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0.99876600000000004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0.20688600000000001</v>
      </c>
      <c r="I133" s="336"/>
      <c r="J133" s="336"/>
      <c r="K133" s="336"/>
      <c r="L133" s="335"/>
      <c r="M133" s="335"/>
      <c r="N133" s="335"/>
      <c r="O133" s="187">
        <f>H133+I131+J131+K131</f>
        <v>0.36721700000000002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0.96071600000000001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0.207756</v>
      </c>
      <c r="I134" s="336"/>
      <c r="J134" s="336"/>
      <c r="K134" s="336"/>
      <c r="L134" s="335"/>
      <c r="M134" s="335"/>
      <c r="N134" s="335"/>
      <c r="O134" s="187">
        <f>H134+I131+J131+K131</f>
        <v>0.36808700000000005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0.95638600000000007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0.15523699999999999</v>
      </c>
      <c r="I135" s="336"/>
      <c r="J135" s="336"/>
      <c r="K135" s="336"/>
      <c r="L135" s="335"/>
      <c r="M135" s="335"/>
      <c r="N135" s="335"/>
      <c r="O135" s="187">
        <f>H135+I131+J131+K131</f>
        <v>0.31556800000000002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0.897567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7.8634000000000009E-2</v>
      </c>
      <c r="I136" s="337"/>
      <c r="J136" s="337"/>
      <c r="K136" s="337"/>
      <c r="L136" s="338"/>
      <c r="M136" s="338"/>
      <c r="N136" s="338"/>
      <c r="O136" s="251">
        <f>H136+I131+J131+K131</f>
        <v>0.23896500000000001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0.81176400000000004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3728.62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-3632.24</v>
      </c>
      <c r="O138" s="202">
        <f>G138+L138+M138+N138</f>
        <v>96.380000000000109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132.18000000000012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4279.6399999999994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647.39999999999964</v>
      </c>
      <c r="P139" s="336"/>
      <c r="Q139" s="333"/>
      <c r="R139" s="336"/>
      <c r="S139" s="328"/>
      <c r="T139" s="320">
        <f>F138+O139+S138</f>
        <v>683.19999999999959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5089.74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1457.5</v>
      </c>
      <c r="P140" s="337"/>
      <c r="Q140" s="334"/>
      <c r="R140" s="337"/>
      <c r="S140" s="329"/>
      <c r="T140" s="321">
        <f>F138+O140+S138</f>
        <v>1493.3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13.219972</v>
      </c>
      <c r="T171" s="293"/>
    </row>
    <row r="172" spans="2:35" s="253" customFormat="1" ht="12.75" customHeight="1" x14ac:dyDescent="0.25">
      <c r="B172" s="254" t="s">
        <v>14</v>
      </c>
      <c r="C172" s="255">
        <v>0.75371299999999997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77.95</v>
      </c>
      <c r="D175" s="258">
        <v>67.39</v>
      </c>
      <c r="E175" s="258">
        <v>73.39</v>
      </c>
      <c r="F175" s="258">
        <v>65.88</v>
      </c>
      <c r="G175" s="258">
        <v>85.08</v>
      </c>
      <c r="H175" s="258">
        <v>96.38</v>
      </c>
      <c r="I175" s="258">
        <v>3728.62</v>
      </c>
      <c r="T175" s="293"/>
    </row>
    <row r="176" spans="2:35" s="253" customFormat="1" ht="12.75" customHeight="1" x14ac:dyDescent="0.25">
      <c r="B176" s="256"/>
      <c r="C176" s="258">
        <v>537.88</v>
      </c>
      <c r="D176" s="258">
        <v>469.74</v>
      </c>
      <c r="E176" s="258">
        <v>468.45000000000005</v>
      </c>
      <c r="F176" s="258">
        <v>460.09000000000003</v>
      </c>
      <c r="G176" s="258">
        <v>596.30000000000007</v>
      </c>
      <c r="H176" s="258">
        <v>647.40000000000009</v>
      </c>
      <c r="I176" s="258">
        <v>4279.6399999999994</v>
      </c>
      <c r="T176" s="293"/>
    </row>
    <row r="177" spans="2:20" s="253" customFormat="1" ht="12.75" customHeight="1" x14ac:dyDescent="0.25">
      <c r="B177" s="256"/>
      <c r="C177" s="258">
        <v>1137.8000000000002</v>
      </c>
      <c r="D177" s="258">
        <v>975.12000000000012</v>
      </c>
      <c r="E177" s="258">
        <v>1152.93</v>
      </c>
      <c r="F177" s="258">
        <v>960.54000000000008</v>
      </c>
      <c r="G177" s="258">
        <v>1227.19</v>
      </c>
      <c r="H177" s="258">
        <v>1457.5</v>
      </c>
      <c r="I177" s="258">
        <v>5089.74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9.4791000000000014E-2</v>
      </c>
      <c r="D179" s="257">
        <v>6.9823999999999997E-2</v>
      </c>
      <c r="E179" s="257">
        <v>9.5524999999999999E-2</v>
      </c>
      <c r="F179" s="257">
        <v>0.11729200000000001</v>
      </c>
      <c r="G179" s="257">
        <v>0.16543099999999999</v>
      </c>
      <c r="H179" s="257">
        <v>0.22603600000000001</v>
      </c>
      <c r="I179" s="257">
        <v>0.22603600000000001</v>
      </c>
      <c r="T179" s="293"/>
    </row>
    <row r="180" spans="2:20" s="253" customFormat="1" ht="12.75" customHeight="1" x14ac:dyDescent="0.25">
      <c r="B180" s="252"/>
      <c r="C180" s="257">
        <v>8.6760000000000004E-2</v>
      </c>
      <c r="D180" s="257">
        <v>6.3909000000000007E-2</v>
      </c>
      <c r="E180" s="257">
        <v>8.7431999999999996E-2</v>
      </c>
      <c r="F180" s="257">
        <v>0.107354</v>
      </c>
      <c r="G180" s="257">
        <v>0.15141499999999999</v>
      </c>
      <c r="H180" s="257">
        <v>0.20688600000000001</v>
      </c>
      <c r="I180" s="257">
        <v>0.20688600000000001</v>
      </c>
      <c r="T180" s="293"/>
    </row>
    <row r="181" spans="2:20" s="253" customFormat="1" ht="12.75" customHeight="1" x14ac:dyDescent="0.25">
      <c r="B181" s="252"/>
      <c r="C181" s="257">
        <v>8.7125000000000008E-2</v>
      </c>
      <c r="D181" s="257">
        <v>6.4177999999999999E-2</v>
      </c>
      <c r="E181" s="257">
        <v>8.7799999999999989E-2</v>
      </c>
      <c r="F181" s="257">
        <v>0.107806</v>
      </c>
      <c r="G181" s="257">
        <v>0.15205199999999999</v>
      </c>
      <c r="H181" s="257">
        <v>0.207756</v>
      </c>
      <c r="I181" s="257">
        <v>0.207756</v>
      </c>
      <c r="T181" s="293"/>
    </row>
    <row r="182" spans="2:20" s="253" customFormat="1" ht="12.75" customHeight="1" x14ac:dyDescent="0.25">
      <c r="B182" s="252"/>
      <c r="C182" s="257">
        <v>6.5099999999999991E-2</v>
      </c>
      <c r="D182" s="257">
        <v>4.7953999999999997E-2</v>
      </c>
      <c r="E182" s="257">
        <v>6.5604999999999997E-2</v>
      </c>
      <c r="F182" s="257">
        <v>8.0554000000000001E-2</v>
      </c>
      <c r="G182" s="257">
        <v>0.11361399999999999</v>
      </c>
      <c r="H182" s="257">
        <v>0.15523699999999999</v>
      </c>
      <c r="I182" s="257">
        <v>0.15523699999999999</v>
      </c>
      <c r="T182" s="293"/>
    </row>
    <row r="183" spans="2:20" s="253" customFormat="1" ht="12.75" customHeight="1" x14ac:dyDescent="0.25">
      <c r="B183" s="252"/>
      <c r="C183" s="257">
        <v>3.2975999999999998E-2</v>
      </c>
      <c r="D183" s="257">
        <v>2.4291E-2</v>
      </c>
      <c r="E183" s="257">
        <v>3.3231000000000004E-2</v>
      </c>
      <c r="F183" s="257">
        <v>4.0804E-2</v>
      </c>
      <c r="G183" s="257">
        <v>5.7549999999999997E-2</v>
      </c>
      <c r="H183" s="257">
        <v>7.8634000000000009E-2</v>
      </c>
      <c r="I183" s="257">
        <v>7.8634000000000009E-2</v>
      </c>
      <c r="T183" s="293"/>
    </row>
    <row r="184" spans="2:20" s="253" customFormat="1" ht="12.75" customHeight="1" x14ac:dyDescent="0.25">
      <c r="B184" s="254" t="s">
        <v>6</v>
      </c>
      <c r="C184" s="255">
        <v>3.7562380000000002</v>
      </c>
      <c r="D184" s="255">
        <v>3.7562380000000002</v>
      </c>
      <c r="E184" s="255">
        <v>3.7562380000000002</v>
      </c>
      <c r="F184" s="255">
        <v>3.7562380000000002</v>
      </c>
      <c r="G184" s="255">
        <v>3.7562380000000002</v>
      </c>
      <c r="H184" s="255">
        <v>3.7562380000000002</v>
      </c>
      <c r="I184" s="255">
        <v>3.7562380000000002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1.4455000000000001E-2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-0.25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0.08</v>
      </c>
      <c r="D188" s="259">
        <v>0.06</v>
      </c>
      <c r="E188" s="259">
        <v>0</v>
      </c>
      <c r="F188" s="259">
        <v>0</v>
      </c>
      <c r="G188" s="259">
        <v>-0.56999999999999995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-3632.24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80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81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80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0.48292200000000002</v>
      </c>
      <c r="D23" s="336">
        <f>ROUND(B15*C172,6)</f>
        <v>2.9033E-2</v>
      </c>
      <c r="E23" s="336">
        <f>C173</f>
        <v>7.9459999999999999E-3</v>
      </c>
      <c r="F23" s="345">
        <f>SUM(C23:E28)</f>
        <v>0.51990100000000006</v>
      </c>
      <c r="G23" s="335" t="s">
        <v>26</v>
      </c>
      <c r="H23" s="194">
        <f t="shared" ref="H23:H28" si="0">C178</f>
        <v>0</v>
      </c>
      <c r="I23" s="336">
        <f>ROUND(B15*C184,6)</f>
        <v>0.14469000000000001</v>
      </c>
      <c r="J23" s="336">
        <f>C185</f>
        <v>1.186E-3</v>
      </c>
      <c r="K23" s="336">
        <f>C186</f>
        <v>1.4455000000000001E-2</v>
      </c>
      <c r="L23" s="335" t="s">
        <v>26</v>
      </c>
      <c r="M23" s="349" t="s">
        <v>26</v>
      </c>
      <c r="N23" s="335" t="s">
        <v>26</v>
      </c>
      <c r="O23" s="191">
        <f>H23+I23+J23+K23</f>
        <v>0.160331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0.70021900000000004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9.4791000000000014E-2</v>
      </c>
      <c r="I24" s="336"/>
      <c r="J24" s="336"/>
      <c r="K24" s="336"/>
      <c r="L24" s="335"/>
      <c r="M24" s="349"/>
      <c r="N24" s="335"/>
      <c r="O24" s="191">
        <f>H24+I23+J23+K23</f>
        <v>0.25512200000000002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0.84121000000000001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8.6760000000000004E-2</v>
      </c>
      <c r="I25" s="336"/>
      <c r="J25" s="336"/>
      <c r="K25" s="336"/>
      <c r="L25" s="335"/>
      <c r="M25" s="349"/>
      <c r="N25" s="335"/>
      <c r="O25" s="191">
        <f>H25+I23+J23+K23</f>
        <v>0.24709100000000001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0.81427900000000009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8.7125000000000008E-2</v>
      </c>
      <c r="I26" s="336"/>
      <c r="J26" s="336"/>
      <c r="K26" s="336"/>
      <c r="L26" s="335"/>
      <c r="M26" s="349"/>
      <c r="N26" s="335"/>
      <c r="O26" s="191">
        <f>H26+I23+J23+K23</f>
        <v>0.24745600000000001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0.80944400000000005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6.5099999999999991E-2</v>
      </c>
      <c r="I27" s="336"/>
      <c r="J27" s="336"/>
      <c r="K27" s="336"/>
      <c r="L27" s="335"/>
      <c r="M27" s="349"/>
      <c r="N27" s="335"/>
      <c r="O27" s="191">
        <f>H27+I23+J23+K23</f>
        <v>0.22543099999999999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0.78111900000000012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3.2975999999999998E-2</v>
      </c>
      <c r="I28" s="337"/>
      <c r="J28" s="337"/>
      <c r="K28" s="337"/>
      <c r="L28" s="338"/>
      <c r="M28" s="350"/>
      <c r="N28" s="338"/>
      <c r="O28" s="191">
        <f>H28+I23+J23+K23</f>
        <v>0.19330700000000001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0.73979500000000009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77.95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0.08</v>
      </c>
      <c r="N30" s="333">
        <f>C189</f>
        <v>0</v>
      </c>
      <c r="O30" s="202">
        <f>G30+L30+M30+N30</f>
        <v>78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113.80000000000001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537.88</v>
      </c>
      <c r="H31" s="336"/>
      <c r="I31" s="336"/>
      <c r="J31" s="336"/>
      <c r="K31" s="336"/>
      <c r="L31" s="333"/>
      <c r="M31" s="347"/>
      <c r="N31" s="333"/>
      <c r="O31" s="268">
        <f>G31+L30+M30+N30</f>
        <v>537.93000000000006</v>
      </c>
      <c r="P31" s="336"/>
      <c r="Q31" s="333"/>
      <c r="R31" s="336"/>
      <c r="S31" s="328"/>
      <c r="T31" s="320">
        <f>F30+O31+S30</f>
        <v>573.73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1137.8000000000002</v>
      </c>
      <c r="H32" s="337"/>
      <c r="I32" s="337"/>
      <c r="J32" s="337"/>
      <c r="K32" s="337"/>
      <c r="L32" s="334"/>
      <c r="M32" s="348"/>
      <c r="N32" s="334"/>
      <c r="O32" s="269">
        <f>G32+L30+M30+N30</f>
        <v>1137.8500000000001</v>
      </c>
      <c r="P32" s="337"/>
      <c r="Q32" s="334"/>
      <c r="R32" s="337"/>
      <c r="S32" s="329"/>
      <c r="T32" s="321">
        <f>F30+O32+S30</f>
        <v>1173.6500000000001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80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0.48292200000000002</v>
      </c>
      <c r="D41" s="336">
        <f>ROUND(B15*C172,6)</f>
        <v>2.9033E-2</v>
      </c>
      <c r="E41" s="336">
        <f>C173</f>
        <v>7.9459999999999999E-3</v>
      </c>
      <c r="F41" s="353">
        <f>SUM(C41:E46)</f>
        <v>0.51990100000000006</v>
      </c>
      <c r="G41" s="335" t="s">
        <v>26</v>
      </c>
      <c r="H41" s="225">
        <f t="shared" ref="H41:H46" si="2">D178</f>
        <v>0</v>
      </c>
      <c r="I41" s="336">
        <f>ROUND(B15*D184,6)</f>
        <v>0.14469000000000001</v>
      </c>
      <c r="J41" s="336">
        <f>C185</f>
        <v>1.186E-3</v>
      </c>
      <c r="K41" s="336">
        <f>C186</f>
        <v>1.4455000000000001E-2</v>
      </c>
      <c r="L41" s="335" t="s">
        <v>26</v>
      </c>
      <c r="M41" s="335" t="s">
        <v>26</v>
      </c>
      <c r="N41" s="335" t="s">
        <v>26</v>
      </c>
      <c r="O41" s="224">
        <f>H41+I41+J41+K41</f>
        <v>0.160331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0.70021900000000004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6.9823999999999997E-2</v>
      </c>
      <c r="I42" s="336"/>
      <c r="J42" s="336"/>
      <c r="K42" s="336"/>
      <c r="L42" s="335"/>
      <c r="M42" s="335"/>
      <c r="N42" s="335"/>
      <c r="O42" s="224">
        <f>H42+I41+J41+K41</f>
        <v>0.230155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0.81624300000000005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6.3909000000000007E-2</v>
      </c>
      <c r="I43" s="336"/>
      <c r="J43" s="336"/>
      <c r="K43" s="336"/>
      <c r="L43" s="335"/>
      <c r="M43" s="335"/>
      <c r="N43" s="335"/>
      <c r="O43" s="224">
        <f>H43+I41+J41+K41</f>
        <v>0.22424000000000002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0.79142800000000002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6.4177999999999999E-2</v>
      </c>
      <c r="I44" s="336"/>
      <c r="J44" s="336"/>
      <c r="K44" s="336"/>
      <c r="L44" s="335"/>
      <c r="M44" s="335"/>
      <c r="N44" s="335"/>
      <c r="O44" s="224">
        <f>H44+I41+J41+K41</f>
        <v>0.22450899999999999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0.786497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4.7953999999999997E-2</v>
      </c>
      <c r="I45" s="336"/>
      <c r="J45" s="336"/>
      <c r="K45" s="336"/>
      <c r="L45" s="335"/>
      <c r="M45" s="335"/>
      <c r="N45" s="335"/>
      <c r="O45" s="224">
        <f>H45+I41+J41+K41</f>
        <v>0.208285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0.76397300000000001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2.4291E-2</v>
      </c>
      <c r="I46" s="337"/>
      <c r="J46" s="337"/>
      <c r="K46" s="337"/>
      <c r="L46" s="338"/>
      <c r="M46" s="338"/>
      <c r="N46" s="338"/>
      <c r="O46" s="224">
        <f>H46+I41+J41+K41</f>
        <v>0.18462200000000001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0.73111000000000004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67.39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-0.25</v>
      </c>
      <c r="M48" s="333">
        <f>D188</f>
        <v>0.06</v>
      </c>
      <c r="N48" s="333">
        <f>D189</f>
        <v>0</v>
      </c>
      <c r="O48" s="202">
        <f>G48+L48+M48+N48</f>
        <v>67.2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103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469.74</v>
      </c>
      <c r="H49" s="336"/>
      <c r="I49" s="336"/>
      <c r="J49" s="336"/>
      <c r="K49" s="336"/>
      <c r="L49" s="333"/>
      <c r="M49" s="333"/>
      <c r="N49" s="333"/>
      <c r="O49" s="268">
        <f>G49+L48+M48+N48</f>
        <v>469.55</v>
      </c>
      <c r="P49" s="336"/>
      <c r="Q49" s="333"/>
      <c r="R49" s="336"/>
      <c r="S49" s="328"/>
      <c r="T49" s="320">
        <f>F48+O49+S48</f>
        <v>505.35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975.12000000000012</v>
      </c>
      <c r="H50" s="337"/>
      <c r="I50" s="337"/>
      <c r="J50" s="337"/>
      <c r="K50" s="337"/>
      <c r="L50" s="334"/>
      <c r="M50" s="334"/>
      <c r="N50" s="334"/>
      <c r="O50" s="269">
        <f>G50+L48+M48+N48</f>
        <v>974.93000000000006</v>
      </c>
      <c r="P50" s="337"/>
      <c r="Q50" s="334"/>
      <c r="R50" s="337"/>
      <c r="S50" s="329"/>
      <c r="T50" s="321">
        <f>F48+O50+S48</f>
        <v>1010.7300000000001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80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0.48292200000000002</v>
      </c>
      <c r="D59" s="336">
        <f>ROUND(B15*C172,6)</f>
        <v>2.9033E-2</v>
      </c>
      <c r="E59" s="336">
        <f>C173</f>
        <v>7.9459999999999999E-3</v>
      </c>
      <c r="F59" s="345">
        <f>SUM(C59:E64)</f>
        <v>0.51990100000000006</v>
      </c>
      <c r="G59" s="335" t="s">
        <v>26</v>
      </c>
      <c r="H59" s="240">
        <f t="shared" ref="H59:H64" si="4">E178</f>
        <v>0</v>
      </c>
      <c r="I59" s="336">
        <f>ROUND(B15*E184,6)</f>
        <v>0.14469000000000001</v>
      </c>
      <c r="J59" s="336">
        <f>C185</f>
        <v>1.186E-3</v>
      </c>
      <c r="K59" s="336">
        <f>C186</f>
        <v>1.4455000000000001E-2</v>
      </c>
      <c r="L59" s="335" t="s">
        <v>26</v>
      </c>
      <c r="M59" s="335" t="s">
        <v>26</v>
      </c>
      <c r="N59" s="335" t="s">
        <v>26</v>
      </c>
      <c r="O59" s="187">
        <f>H59+I59+J59+K59</f>
        <v>0.160331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0.70021900000000004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9.5524999999999999E-2</v>
      </c>
      <c r="I60" s="336"/>
      <c r="J60" s="336"/>
      <c r="K60" s="336"/>
      <c r="L60" s="335"/>
      <c r="M60" s="335"/>
      <c r="N60" s="335"/>
      <c r="O60" s="187">
        <f>H60+I59+J59+K59</f>
        <v>0.25585600000000003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0.84194400000000003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8.7431999999999996E-2</v>
      </c>
      <c r="I61" s="336"/>
      <c r="J61" s="336"/>
      <c r="K61" s="336"/>
      <c r="L61" s="335"/>
      <c r="M61" s="335"/>
      <c r="N61" s="335"/>
      <c r="O61" s="187">
        <f>H61+I59+J59+K59</f>
        <v>0.24776299999999998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0.81495099999999998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8.7799999999999989E-2</v>
      </c>
      <c r="I62" s="336"/>
      <c r="J62" s="336"/>
      <c r="K62" s="336"/>
      <c r="L62" s="335"/>
      <c r="M62" s="335"/>
      <c r="N62" s="335"/>
      <c r="O62" s="187">
        <f>H62+I59+J59+K59</f>
        <v>0.24813099999999999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0.81011900000000003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6.5604999999999997E-2</v>
      </c>
      <c r="I63" s="336"/>
      <c r="J63" s="336"/>
      <c r="K63" s="336"/>
      <c r="L63" s="335"/>
      <c r="M63" s="335"/>
      <c r="N63" s="335"/>
      <c r="O63" s="187">
        <f>H63+I59+J59+K59</f>
        <v>0.225936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0.7816240000000001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3.3231000000000004E-2</v>
      </c>
      <c r="I64" s="337"/>
      <c r="J64" s="337"/>
      <c r="K64" s="337"/>
      <c r="L64" s="338"/>
      <c r="M64" s="338"/>
      <c r="N64" s="338"/>
      <c r="O64" s="187">
        <f>H64+I59+J59+K59</f>
        <v>0.19356200000000001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0.7400500000000001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73.39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73.39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109.19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468.45000000000005</v>
      </c>
      <c r="H67" s="336"/>
      <c r="I67" s="336"/>
      <c r="J67" s="336"/>
      <c r="K67" s="336"/>
      <c r="L67" s="333"/>
      <c r="M67" s="333"/>
      <c r="N67" s="333"/>
      <c r="O67" s="268">
        <f>G67+L66+M66+N66</f>
        <v>468.45000000000005</v>
      </c>
      <c r="P67" s="336"/>
      <c r="Q67" s="333"/>
      <c r="R67" s="336"/>
      <c r="S67" s="328"/>
      <c r="T67" s="320">
        <f>F66+O67+S66</f>
        <v>504.25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1152.93</v>
      </c>
      <c r="H68" s="337"/>
      <c r="I68" s="337"/>
      <c r="J68" s="337"/>
      <c r="K68" s="337"/>
      <c r="L68" s="334"/>
      <c r="M68" s="334"/>
      <c r="N68" s="334"/>
      <c r="O68" s="269">
        <f>G68+L66+M66+N66</f>
        <v>1152.93</v>
      </c>
      <c r="P68" s="337"/>
      <c r="Q68" s="334"/>
      <c r="R68" s="337"/>
      <c r="S68" s="329"/>
      <c r="T68" s="321">
        <f>F66+O68+S66</f>
        <v>1188.73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80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0.48292200000000002</v>
      </c>
      <c r="D77" s="336">
        <f>ROUND(B15*C172,6)</f>
        <v>2.9033E-2</v>
      </c>
      <c r="E77" s="336">
        <f>C173</f>
        <v>7.9459999999999999E-3</v>
      </c>
      <c r="F77" s="345">
        <f>SUM(C77:E82)</f>
        <v>0.51990100000000006</v>
      </c>
      <c r="G77" s="335" t="s">
        <v>26</v>
      </c>
      <c r="H77" s="240">
        <f t="shared" ref="H77:H82" si="6">F178</f>
        <v>0</v>
      </c>
      <c r="I77" s="336">
        <f>ROUND(B15*F184,6)</f>
        <v>0.14469000000000001</v>
      </c>
      <c r="J77" s="336">
        <f>C185</f>
        <v>1.186E-3</v>
      </c>
      <c r="K77" s="336">
        <f>C186</f>
        <v>1.4455000000000001E-2</v>
      </c>
      <c r="L77" s="335" t="s">
        <v>26</v>
      </c>
      <c r="M77" s="335" t="s">
        <v>26</v>
      </c>
      <c r="N77" s="335" t="s">
        <v>26</v>
      </c>
      <c r="O77" s="187">
        <f>H77+I77+J77+K77</f>
        <v>0.160331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0.70021900000000004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0.11729200000000001</v>
      </c>
      <c r="I78" s="336"/>
      <c r="J78" s="336"/>
      <c r="K78" s="336"/>
      <c r="L78" s="335"/>
      <c r="M78" s="335"/>
      <c r="N78" s="335"/>
      <c r="O78" s="187">
        <f>H78+I77+J77+K77</f>
        <v>0.27762300000000006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0.86371100000000012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0.107354</v>
      </c>
      <c r="I79" s="336"/>
      <c r="J79" s="336"/>
      <c r="K79" s="336"/>
      <c r="L79" s="335"/>
      <c r="M79" s="335"/>
      <c r="N79" s="335"/>
      <c r="O79" s="187">
        <f>H79+I77+J77+K77</f>
        <v>0.26768500000000006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0.83487300000000009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0.107806</v>
      </c>
      <c r="I80" s="336"/>
      <c r="J80" s="336"/>
      <c r="K80" s="336"/>
      <c r="L80" s="335"/>
      <c r="M80" s="335"/>
      <c r="N80" s="335"/>
      <c r="O80" s="187">
        <f>H80+I77+J77+K77</f>
        <v>0.26813700000000001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0.830125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8.0554000000000001E-2</v>
      </c>
      <c r="I81" s="336"/>
      <c r="J81" s="336"/>
      <c r="K81" s="336"/>
      <c r="L81" s="335"/>
      <c r="M81" s="335"/>
      <c r="N81" s="335"/>
      <c r="O81" s="187">
        <f>H81+I77+J77+K77</f>
        <v>0.24088499999999999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0.79657300000000009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4.0804E-2</v>
      </c>
      <c r="I82" s="337"/>
      <c r="J82" s="337"/>
      <c r="K82" s="337"/>
      <c r="L82" s="338"/>
      <c r="M82" s="338"/>
      <c r="N82" s="338"/>
      <c r="O82" s="187">
        <f>H82+I77+J77+K77</f>
        <v>0.20113500000000001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0.74762300000000004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65.88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65.88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101.68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460.09000000000003</v>
      </c>
      <c r="H85" s="336"/>
      <c r="I85" s="336"/>
      <c r="J85" s="336"/>
      <c r="K85" s="336"/>
      <c r="L85" s="333"/>
      <c r="M85" s="333"/>
      <c r="N85" s="333"/>
      <c r="O85" s="268">
        <f>G85+L84+M84+N84</f>
        <v>460.09000000000003</v>
      </c>
      <c r="P85" s="336"/>
      <c r="Q85" s="333"/>
      <c r="R85" s="336"/>
      <c r="S85" s="328"/>
      <c r="T85" s="320">
        <f>F84+O85+S84</f>
        <v>495.89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960.54000000000008</v>
      </c>
      <c r="H86" s="337"/>
      <c r="I86" s="337"/>
      <c r="J86" s="337"/>
      <c r="K86" s="337"/>
      <c r="L86" s="334"/>
      <c r="M86" s="334"/>
      <c r="N86" s="334"/>
      <c r="O86" s="269">
        <f>G86+L84+M84+N84</f>
        <v>960.54000000000008</v>
      </c>
      <c r="P86" s="337"/>
      <c r="Q86" s="334"/>
      <c r="R86" s="337"/>
      <c r="S86" s="329"/>
      <c r="T86" s="321">
        <f>F84+O86+S84</f>
        <v>996.34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80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0.48292200000000002</v>
      </c>
      <c r="D95" s="336">
        <f>ROUND(B15*C172,6)</f>
        <v>2.9033E-2</v>
      </c>
      <c r="E95" s="336">
        <f>C173</f>
        <v>7.9459999999999999E-3</v>
      </c>
      <c r="F95" s="345">
        <f>SUM(C95:E100)</f>
        <v>0.51990100000000006</v>
      </c>
      <c r="G95" s="335" t="s">
        <v>26</v>
      </c>
      <c r="H95" s="193">
        <f t="shared" ref="H95:H100" si="8">G178</f>
        <v>0</v>
      </c>
      <c r="I95" s="336">
        <f>ROUND(B15*G184,6)</f>
        <v>0.14469000000000001</v>
      </c>
      <c r="J95" s="336">
        <f>C185</f>
        <v>1.186E-3</v>
      </c>
      <c r="K95" s="336">
        <f>C186</f>
        <v>1.4455000000000001E-2</v>
      </c>
      <c r="L95" s="335" t="s">
        <v>26</v>
      </c>
      <c r="M95" s="335" t="s">
        <v>26</v>
      </c>
      <c r="N95" s="335" t="s">
        <v>26</v>
      </c>
      <c r="O95" s="187">
        <f>H95+I95+J95+K95</f>
        <v>0.160331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0.70021900000000004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0.16543099999999999</v>
      </c>
      <c r="I96" s="336"/>
      <c r="J96" s="336"/>
      <c r="K96" s="336"/>
      <c r="L96" s="335"/>
      <c r="M96" s="335"/>
      <c r="N96" s="335"/>
      <c r="O96" s="187">
        <f>H96+I95+J95+K95</f>
        <v>0.325762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0.91185000000000005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0.15141499999999999</v>
      </c>
      <c r="I97" s="336"/>
      <c r="J97" s="336"/>
      <c r="K97" s="336"/>
      <c r="L97" s="335"/>
      <c r="M97" s="335"/>
      <c r="N97" s="335"/>
      <c r="O97" s="187">
        <f>H97+I95+J95+K95</f>
        <v>0.31174600000000002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0.87893399999999999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0.15205199999999999</v>
      </c>
      <c r="I98" s="336"/>
      <c r="J98" s="336"/>
      <c r="K98" s="336"/>
      <c r="L98" s="335"/>
      <c r="M98" s="335"/>
      <c r="N98" s="335"/>
      <c r="O98" s="187">
        <f>H98+I95+J95+K95</f>
        <v>0.31238300000000002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0.87437100000000001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0.11361399999999999</v>
      </c>
      <c r="I99" s="336"/>
      <c r="J99" s="336"/>
      <c r="K99" s="336"/>
      <c r="L99" s="335"/>
      <c r="M99" s="335"/>
      <c r="N99" s="335"/>
      <c r="O99" s="187">
        <f>H99+I95+J95+K95</f>
        <v>0.27394499999999999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0.82963300000000006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5.7549999999999997E-2</v>
      </c>
      <c r="I100" s="337"/>
      <c r="J100" s="337"/>
      <c r="K100" s="337"/>
      <c r="L100" s="338"/>
      <c r="M100" s="338"/>
      <c r="N100" s="338"/>
      <c r="O100" s="187">
        <f>H100+I95+J95+K95</f>
        <v>0.21788099999999999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0.76436900000000008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85.08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-0.56999999999999995</v>
      </c>
      <c r="N102" s="333">
        <f>G189</f>
        <v>0</v>
      </c>
      <c r="O102" s="202">
        <f>G102+L102+M102+N102</f>
        <v>84.17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119.97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596.30000000000007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595.39</v>
      </c>
      <c r="P103" s="336"/>
      <c r="Q103" s="333"/>
      <c r="R103" s="336"/>
      <c r="S103" s="328"/>
      <c r="T103" s="320">
        <f>F102+O103+S102</f>
        <v>631.18999999999994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1227.19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1226.2800000000002</v>
      </c>
      <c r="P104" s="337"/>
      <c r="Q104" s="334"/>
      <c r="R104" s="337"/>
      <c r="S104" s="329"/>
      <c r="T104" s="321">
        <f>F102+O104+S102</f>
        <v>1262.0800000000002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80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0.48292200000000002</v>
      </c>
      <c r="D113" s="336">
        <f>ROUND(B15*C172,6)</f>
        <v>2.9033E-2</v>
      </c>
      <c r="E113" s="336">
        <f>C173</f>
        <v>7.9459999999999999E-3</v>
      </c>
      <c r="F113" s="345">
        <f>SUM(C113:E118)</f>
        <v>0.51990100000000006</v>
      </c>
      <c r="G113" s="335" t="s">
        <v>26</v>
      </c>
      <c r="H113" s="240">
        <f t="shared" ref="H113:H118" si="10">H178</f>
        <v>0</v>
      </c>
      <c r="I113" s="336">
        <f>ROUND(B15*H184,6)</f>
        <v>0.14469000000000001</v>
      </c>
      <c r="J113" s="336">
        <f>C185</f>
        <v>1.186E-3</v>
      </c>
      <c r="K113" s="336">
        <f>C186</f>
        <v>1.4455000000000001E-2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0.160331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0.70021900000000004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0.22603600000000001</v>
      </c>
      <c r="I114" s="336"/>
      <c r="J114" s="336"/>
      <c r="K114" s="336"/>
      <c r="L114" s="335"/>
      <c r="M114" s="349"/>
      <c r="N114" s="335"/>
      <c r="O114" s="187">
        <f>H114+I113+J113+K113</f>
        <v>0.38636700000000002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0.97245500000000007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0.20688600000000001</v>
      </c>
      <c r="I115" s="336"/>
      <c r="J115" s="336"/>
      <c r="K115" s="336"/>
      <c r="L115" s="335"/>
      <c r="M115" s="349"/>
      <c r="N115" s="335"/>
      <c r="O115" s="187">
        <f>H115+I113+J113+K113</f>
        <v>0.36721700000000002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0.93440500000000004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0.207756</v>
      </c>
      <c r="I116" s="336"/>
      <c r="J116" s="336"/>
      <c r="K116" s="336"/>
      <c r="L116" s="335"/>
      <c r="M116" s="349"/>
      <c r="N116" s="335"/>
      <c r="O116" s="187">
        <f>H116+I113+J113+K113</f>
        <v>0.36808700000000005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0.9300750000000001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0.15523699999999999</v>
      </c>
      <c r="I117" s="336"/>
      <c r="J117" s="336"/>
      <c r="K117" s="336"/>
      <c r="L117" s="335"/>
      <c r="M117" s="349"/>
      <c r="N117" s="335"/>
      <c r="O117" s="187">
        <f>H117+I113+J113+K113</f>
        <v>0.31556800000000002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0.87125600000000003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7.8634000000000009E-2</v>
      </c>
      <c r="I118" s="337"/>
      <c r="J118" s="337"/>
      <c r="K118" s="337"/>
      <c r="L118" s="338"/>
      <c r="M118" s="350"/>
      <c r="N118" s="338"/>
      <c r="O118" s="187">
        <f>H118+I113+J113+K113</f>
        <v>0.23896500000000001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0.78545300000000007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96.38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96.38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132.18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647.40000000000009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647.40000000000009</v>
      </c>
      <c r="P121" s="336"/>
      <c r="Q121" s="333"/>
      <c r="R121" s="336"/>
      <c r="S121" s="328"/>
      <c r="T121" s="320">
        <f>F120+O121+S120</f>
        <v>683.2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1457.5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1457.5</v>
      </c>
      <c r="P122" s="337"/>
      <c r="Q122" s="334"/>
      <c r="R122" s="337"/>
      <c r="S122" s="329"/>
      <c r="T122" s="321">
        <f>F120+O122+S120</f>
        <v>1493.3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80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0.48292200000000002</v>
      </c>
      <c r="D131" s="336">
        <f>ROUND(B15*C172,6)</f>
        <v>2.9033E-2</v>
      </c>
      <c r="E131" s="336">
        <f>C173</f>
        <v>7.9459999999999999E-3</v>
      </c>
      <c r="F131" s="345">
        <f>SUM(C131:E136)</f>
        <v>0.51990100000000006</v>
      </c>
      <c r="G131" s="335" t="s">
        <v>26</v>
      </c>
      <c r="H131" s="240">
        <f>I178</f>
        <v>0</v>
      </c>
      <c r="I131" s="336">
        <f>ROUND(B15*I184,6)</f>
        <v>0.14469000000000001</v>
      </c>
      <c r="J131" s="336">
        <f>C185</f>
        <v>1.186E-3</v>
      </c>
      <c r="K131" s="336">
        <f>C186</f>
        <v>1.4455000000000001E-2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0.160331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0.70021900000000004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0.22603600000000001</v>
      </c>
      <c r="I132" s="336"/>
      <c r="J132" s="336"/>
      <c r="K132" s="336"/>
      <c r="L132" s="335"/>
      <c r="M132" s="335"/>
      <c r="N132" s="335"/>
      <c r="O132" s="187">
        <f>H132+I131+J131+K131</f>
        <v>0.38636700000000002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0.97245500000000007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0.20688600000000001</v>
      </c>
      <c r="I133" s="336"/>
      <c r="J133" s="336"/>
      <c r="K133" s="336"/>
      <c r="L133" s="335"/>
      <c r="M133" s="335"/>
      <c r="N133" s="335"/>
      <c r="O133" s="187">
        <f>H133+I131+J131+K131</f>
        <v>0.36721700000000002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0.93440500000000004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0.207756</v>
      </c>
      <c r="I134" s="336"/>
      <c r="J134" s="336"/>
      <c r="K134" s="336"/>
      <c r="L134" s="335"/>
      <c r="M134" s="335"/>
      <c r="N134" s="335"/>
      <c r="O134" s="187">
        <f>H134+I131+J131+K131</f>
        <v>0.36808700000000005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0.9300750000000001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0.15523699999999999</v>
      </c>
      <c r="I135" s="336"/>
      <c r="J135" s="336"/>
      <c r="K135" s="336"/>
      <c r="L135" s="335"/>
      <c r="M135" s="335"/>
      <c r="N135" s="335"/>
      <c r="O135" s="187">
        <f>H135+I131+J131+K131</f>
        <v>0.31556800000000002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0.87125600000000003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7.8634000000000009E-2</v>
      </c>
      <c r="I136" s="337"/>
      <c r="J136" s="337"/>
      <c r="K136" s="337"/>
      <c r="L136" s="338"/>
      <c r="M136" s="338"/>
      <c r="N136" s="338"/>
      <c r="O136" s="251">
        <f>H136+I131+J131+K131</f>
        <v>0.23896500000000001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0.78545300000000007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3728.62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-3632.24</v>
      </c>
      <c r="O138" s="202">
        <f>G138+L138+M138+N138</f>
        <v>96.380000000000109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132.18000000000012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4279.6399999999994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647.39999999999964</v>
      </c>
      <c r="P139" s="336"/>
      <c r="Q139" s="333"/>
      <c r="R139" s="336"/>
      <c r="S139" s="328"/>
      <c r="T139" s="320">
        <f>F138+O139+S138</f>
        <v>683.19999999999959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5089.74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1457.5</v>
      </c>
      <c r="P140" s="337"/>
      <c r="Q140" s="334"/>
      <c r="R140" s="337"/>
      <c r="S140" s="329"/>
      <c r="T140" s="321">
        <f>F138+O140+S138</f>
        <v>1493.3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12.536917000000001</v>
      </c>
      <c r="T171" s="293"/>
    </row>
    <row r="172" spans="2:35" s="253" customFormat="1" ht="12.75" customHeight="1" x14ac:dyDescent="0.25">
      <c r="B172" s="254" t="s">
        <v>14</v>
      </c>
      <c r="C172" s="255">
        <v>0.75371299999999997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77.95</v>
      </c>
      <c r="D175" s="258">
        <v>67.39</v>
      </c>
      <c r="E175" s="258">
        <v>73.39</v>
      </c>
      <c r="F175" s="258">
        <v>65.88</v>
      </c>
      <c r="G175" s="258">
        <v>85.08</v>
      </c>
      <c r="H175" s="258">
        <v>96.38</v>
      </c>
      <c r="I175" s="258">
        <v>3728.62</v>
      </c>
      <c r="T175" s="293"/>
    </row>
    <row r="176" spans="2:35" s="253" customFormat="1" ht="12.75" customHeight="1" x14ac:dyDescent="0.25">
      <c r="B176" s="256"/>
      <c r="C176" s="258">
        <v>537.88</v>
      </c>
      <c r="D176" s="258">
        <v>469.74</v>
      </c>
      <c r="E176" s="258">
        <v>468.45000000000005</v>
      </c>
      <c r="F176" s="258">
        <v>460.09000000000003</v>
      </c>
      <c r="G176" s="258">
        <v>596.30000000000007</v>
      </c>
      <c r="H176" s="258">
        <v>647.40000000000009</v>
      </c>
      <c r="I176" s="258">
        <v>4279.6399999999994</v>
      </c>
      <c r="T176" s="293"/>
    </row>
    <row r="177" spans="2:20" s="253" customFormat="1" ht="12.75" customHeight="1" x14ac:dyDescent="0.25">
      <c r="B177" s="256"/>
      <c r="C177" s="258">
        <v>1137.8000000000002</v>
      </c>
      <c r="D177" s="258">
        <v>975.12000000000012</v>
      </c>
      <c r="E177" s="258">
        <v>1152.93</v>
      </c>
      <c r="F177" s="258">
        <v>960.54000000000008</v>
      </c>
      <c r="G177" s="258">
        <v>1227.19</v>
      </c>
      <c r="H177" s="258">
        <v>1457.5</v>
      </c>
      <c r="I177" s="258">
        <v>5089.74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9.4791000000000014E-2</v>
      </c>
      <c r="D179" s="257">
        <v>6.9823999999999997E-2</v>
      </c>
      <c r="E179" s="257">
        <v>9.5524999999999999E-2</v>
      </c>
      <c r="F179" s="257">
        <v>0.11729200000000001</v>
      </c>
      <c r="G179" s="257">
        <v>0.16543099999999999</v>
      </c>
      <c r="H179" s="257">
        <v>0.22603600000000001</v>
      </c>
      <c r="I179" s="257">
        <v>0.22603600000000001</v>
      </c>
      <c r="T179" s="293"/>
    </row>
    <row r="180" spans="2:20" s="253" customFormat="1" ht="12.75" customHeight="1" x14ac:dyDescent="0.25">
      <c r="B180" s="252"/>
      <c r="C180" s="257">
        <v>8.6760000000000004E-2</v>
      </c>
      <c r="D180" s="257">
        <v>6.3909000000000007E-2</v>
      </c>
      <c r="E180" s="257">
        <v>8.7431999999999996E-2</v>
      </c>
      <c r="F180" s="257">
        <v>0.107354</v>
      </c>
      <c r="G180" s="257">
        <v>0.15141499999999999</v>
      </c>
      <c r="H180" s="257">
        <v>0.20688600000000001</v>
      </c>
      <c r="I180" s="257">
        <v>0.20688600000000001</v>
      </c>
      <c r="T180" s="293"/>
    </row>
    <row r="181" spans="2:20" s="253" customFormat="1" ht="12.75" customHeight="1" x14ac:dyDescent="0.25">
      <c r="B181" s="252"/>
      <c r="C181" s="257">
        <v>8.7125000000000008E-2</v>
      </c>
      <c r="D181" s="257">
        <v>6.4177999999999999E-2</v>
      </c>
      <c r="E181" s="257">
        <v>8.7799999999999989E-2</v>
      </c>
      <c r="F181" s="257">
        <v>0.107806</v>
      </c>
      <c r="G181" s="257">
        <v>0.15205199999999999</v>
      </c>
      <c r="H181" s="257">
        <v>0.207756</v>
      </c>
      <c r="I181" s="257">
        <v>0.207756</v>
      </c>
      <c r="T181" s="293"/>
    </row>
    <row r="182" spans="2:20" s="253" customFormat="1" ht="12.75" customHeight="1" x14ac:dyDescent="0.25">
      <c r="B182" s="252"/>
      <c r="C182" s="257">
        <v>6.5099999999999991E-2</v>
      </c>
      <c r="D182" s="257">
        <v>4.7953999999999997E-2</v>
      </c>
      <c r="E182" s="257">
        <v>6.5604999999999997E-2</v>
      </c>
      <c r="F182" s="257">
        <v>8.0554000000000001E-2</v>
      </c>
      <c r="G182" s="257">
        <v>0.11361399999999999</v>
      </c>
      <c r="H182" s="257">
        <v>0.15523699999999999</v>
      </c>
      <c r="I182" s="257">
        <v>0.15523699999999999</v>
      </c>
      <c r="T182" s="293"/>
    </row>
    <row r="183" spans="2:20" s="253" customFormat="1" ht="12.75" customHeight="1" x14ac:dyDescent="0.25">
      <c r="B183" s="252"/>
      <c r="C183" s="257">
        <v>3.2975999999999998E-2</v>
      </c>
      <c r="D183" s="257">
        <v>2.4291E-2</v>
      </c>
      <c r="E183" s="257">
        <v>3.3231000000000004E-2</v>
      </c>
      <c r="F183" s="257">
        <v>4.0804E-2</v>
      </c>
      <c r="G183" s="257">
        <v>5.7549999999999997E-2</v>
      </c>
      <c r="H183" s="257">
        <v>7.8634000000000009E-2</v>
      </c>
      <c r="I183" s="257">
        <v>7.8634000000000009E-2</v>
      </c>
      <c r="T183" s="293"/>
    </row>
    <row r="184" spans="2:20" s="253" customFormat="1" ht="12.75" customHeight="1" x14ac:dyDescent="0.25">
      <c r="B184" s="254" t="s">
        <v>6</v>
      </c>
      <c r="C184" s="255">
        <v>3.7562380000000002</v>
      </c>
      <c r="D184" s="255">
        <v>3.7562380000000002</v>
      </c>
      <c r="E184" s="255">
        <v>3.7562380000000002</v>
      </c>
      <c r="F184" s="255">
        <v>3.7562380000000002</v>
      </c>
      <c r="G184" s="255">
        <v>3.7562380000000002</v>
      </c>
      <c r="H184" s="255">
        <v>3.7562380000000002</v>
      </c>
      <c r="I184" s="255">
        <v>3.7562380000000002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1.4455000000000001E-2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-0.25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0.08</v>
      </c>
      <c r="D188" s="259">
        <v>0.06</v>
      </c>
      <c r="E188" s="259">
        <v>0</v>
      </c>
      <c r="F188" s="259">
        <v>0</v>
      </c>
      <c r="G188" s="259">
        <v>-0.56999999999999995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-3632.24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78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79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78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0.43684899999999999</v>
      </c>
      <c r="D23" s="336">
        <f>ROUND(B15*C172,6)</f>
        <v>2.9033E-2</v>
      </c>
      <c r="E23" s="336">
        <f>C173</f>
        <v>7.9459999999999999E-3</v>
      </c>
      <c r="F23" s="345">
        <f>SUM(C23:E28)</f>
        <v>0.47382799999999997</v>
      </c>
      <c r="G23" s="335" t="s">
        <v>26</v>
      </c>
      <c r="H23" s="194">
        <f t="shared" ref="H23:H28" si="0">C178</f>
        <v>0</v>
      </c>
      <c r="I23" s="336">
        <f>ROUND(B15*C184,6)</f>
        <v>0.14469000000000001</v>
      </c>
      <c r="J23" s="336">
        <f>C185</f>
        <v>1.186E-3</v>
      </c>
      <c r="K23" s="336">
        <f>C186</f>
        <v>1.4455000000000001E-2</v>
      </c>
      <c r="L23" s="335" t="s">
        <v>26</v>
      </c>
      <c r="M23" s="349" t="s">
        <v>26</v>
      </c>
      <c r="N23" s="335" t="s">
        <v>26</v>
      </c>
      <c r="O23" s="191">
        <f>H23+I23+J23+K23</f>
        <v>0.160331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0.65414599999999989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9.4791000000000014E-2</v>
      </c>
      <c r="I24" s="336"/>
      <c r="J24" s="336"/>
      <c r="K24" s="336"/>
      <c r="L24" s="335"/>
      <c r="M24" s="349"/>
      <c r="N24" s="335"/>
      <c r="O24" s="191">
        <f>H24+I23+J23+K23</f>
        <v>0.25512200000000002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0.79513699999999998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8.6760000000000004E-2</v>
      </c>
      <c r="I25" s="336"/>
      <c r="J25" s="336"/>
      <c r="K25" s="336"/>
      <c r="L25" s="335"/>
      <c r="M25" s="349"/>
      <c r="N25" s="335"/>
      <c r="O25" s="191">
        <f>H25+I23+J23+K23</f>
        <v>0.24709100000000001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0.76820599999999994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8.7125000000000008E-2</v>
      </c>
      <c r="I26" s="336"/>
      <c r="J26" s="336"/>
      <c r="K26" s="336"/>
      <c r="L26" s="335"/>
      <c r="M26" s="349"/>
      <c r="N26" s="335"/>
      <c r="O26" s="191">
        <f>H26+I23+J23+K23</f>
        <v>0.24745600000000001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0.76337100000000002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6.5099999999999991E-2</v>
      </c>
      <c r="I27" s="336"/>
      <c r="J27" s="336"/>
      <c r="K27" s="336"/>
      <c r="L27" s="335"/>
      <c r="M27" s="349"/>
      <c r="N27" s="335"/>
      <c r="O27" s="191">
        <f>H27+I23+J23+K23</f>
        <v>0.22543099999999999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0.73504599999999998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3.2975999999999998E-2</v>
      </c>
      <c r="I28" s="337"/>
      <c r="J28" s="337"/>
      <c r="K28" s="337"/>
      <c r="L28" s="338"/>
      <c r="M28" s="350"/>
      <c r="N28" s="338"/>
      <c r="O28" s="191">
        <f>H28+I23+J23+K23</f>
        <v>0.19330700000000001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0.69372200000000006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77.95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0.08</v>
      </c>
      <c r="N30" s="333">
        <f>C189</f>
        <v>0</v>
      </c>
      <c r="O30" s="202">
        <f>G30+L30+M30+N30</f>
        <v>78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113.80000000000001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537.88</v>
      </c>
      <c r="H31" s="336"/>
      <c r="I31" s="336"/>
      <c r="J31" s="336"/>
      <c r="K31" s="336"/>
      <c r="L31" s="333"/>
      <c r="M31" s="347"/>
      <c r="N31" s="333"/>
      <c r="O31" s="268">
        <f>G31+L30+M30+N30</f>
        <v>537.93000000000006</v>
      </c>
      <c r="P31" s="336"/>
      <c r="Q31" s="333"/>
      <c r="R31" s="336"/>
      <c r="S31" s="328"/>
      <c r="T31" s="320">
        <f>F30+O31+S30</f>
        <v>573.73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1137.8000000000002</v>
      </c>
      <c r="H32" s="337"/>
      <c r="I32" s="337"/>
      <c r="J32" s="337"/>
      <c r="K32" s="337"/>
      <c r="L32" s="334"/>
      <c r="M32" s="348"/>
      <c r="N32" s="334"/>
      <c r="O32" s="269">
        <f>G32+L30+M30+N30</f>
        <v>1137.8500000000001</v>
      </c>
      <c r="P32" s="337"/>
      <c r="Q32" s="334"/>
      <c r="R32" s="337"/>
      <c r="S32" s="329"/>
      <c r="T32" s="321">
        <f>F30+O32+S30</f>
        <v>1173.6500000000001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78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0.43684899999999999</v>
      </c>
      <c r="D41" s="336">
        <f>ROUND(B15*C172,6)</f>
        <v>2.9033E-2</v>
      </c>
      <c r="E41" s="336">
        <f>C173</f>
        <v>7.9459999999999999E-3</v>
      </c>
      <c r="F41" s="353">
        <f>SUM(C41:E46)</f>
        <v>0.47382799999999997</v>
      </c>
      <c r="G41" s="335" t="s">
        <v>26</v>
      </c>
      <c r="H41" s="225">
        <f t="shared" ref="H41:H46" si="2">D178</f>
        <v>0</v>
      </c>
      <c r="I41" s="336">
        <f>ROUND(B15*D184,6)</f>
        <v>0.14469000000000001</v>
      </c>
      <c r="J41" s="336">
        <f>C185</f>
        <v>1.186E-3</v>
      </c>
      <c r="K41" s="336">
        <f>C186</f>
        <v>1.4455000000000001E-2</v>
      </c>
      <c r="L41" s="335" t="s">
        <v>26</v>
      </c>
      <c r="M41" s="335" t="s">
        <v>26</v>
      </c>
      <c r="N41" s="335" t="s">
        <v>26</v>
      </c>
      <c r="O41" s="224">
        <f>H41+I41+J41+K41</f>
        <v>0.160331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0.65414599999999989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6.9823999999999997E-2</v>
      </c>
      <c r="I42" s="336"/>
      <c r="J42" s="336"/>
      <c r="K42" s="336"/>
      <c r="L42" s="335"/>
      <c r="M42" s="335"/>
      <c r="N42" s="335"/>
      <c r="O42" s="224">
        <f>H42+I41+J41+K41</f>
        <v>0.230155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0.77017000000000002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6.3909000000000007E-2</v>
      </c>
      <c r="I43" s="336"/>
      <c r="J43" s="336"/>
      <c r="K43" s="336"/>
      <c r="L43" s="335"/>
      <c r="M43" s="335"/>
      <c r="N43" s="335"/>
      <c r="O43" s="224">
        <f>H43+I41+J41+K41</f>
        <v>0.22424000000000002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0.74535499999999999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6.4177999999999999E-2</v>
      </c>
      <c r="I44" s="336"/>
      <c r="J44" s="336"/>
      <c r="K44" s="336"/>
      <c r="L44" s="335"/>
      <c r="M44" s="335"/>
      <c r="N44" s="335"/>
      <c r="O44" s="224">
        <f>H44+I41+J41+K41</f>
        <v>0.22450899999999999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0.74042399999999997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4.7953999999999997E-2</v>
      </c>
      <c r="I45" s="336"/>
      <c r="J45" s="336"/>
      <c r="K45" s="336"/>
      <c r="L45" s="335"/>
      <c r="M45" s="335"/>
      <c r="N45" s="335"/>
      <c r="O45" s="224">
        <f>H45+I41+J41+K41</f>
        <v>0.208285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0.71789999999999998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2.4291E-2</v>
      </c>
      <c r="I46" s="337"/>
      <c r="J46" s="337"/>
      <c r="K46" s="337"/>
      <c r="L46" s="338"/>
      <c r="M46" s="338"/>
      <c r="N46" s="338"/>
      <c r="O46" s="224">
        <f>H46+I41+J41+K41</f>
        <v>0.18462200000000001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0.68503700000000001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67.39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-0.25</v>
      </c>
      <c r="M48" s="333">
        <f>D188</f>
        <v>0.06</v>
      </c>
      <c r="N48" s="333">
        <f>D189</f>
        <v>0</v>
      </c>
      <c r="O48" s="202">
        <f>G48+L48+M48+N48</f>
        <v>67.2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103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469.74</v>
      </c>
      <c r="H49" s="336"/>
      <c r="I49" s="336"/>
      <c r="J49" s="336"/>
      <c r="K49" s="336"/>
      <c r="L49" s="333"/>
      <c r="M49" s="333"/>
      <c r="N49" s="333"/>
      <c r="O49" s="268">
        <f>G49+L48+M48+N48</f>
        <v>469.55</v>
      </c>
      <c r="P49" s="336"/>
      <c r="Q49" s="333"/>
      <c r="R49" s="336"/>
      <c r="S49" s="328"/>
      <c r="T49" s="320">
        <f>F48+O49+S48</f>
        <v>505.35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975.12000000000012</v>
      </c>
      <c r="H50" s="337"/>
      <c r="I50" s="337"/>
      <c r="J50" s="337"/>
      <c r="K50" s="337"/>
      <c r="L50" s="334"/>
      <c r="M50" s="334"/>
      <c r="N50" s="334"/>
      <c r="O50" s="269">
        <f>G50+L48+M48+N48</f>
        <v>974.93000000000006</v>
      </c>
      <c r="P50" s="337"/>
      <c r="Q50" s="334"/>
      <c r="R50" s="337"/>
      <c r="S50" s="329"/>
      <c r="T50" s="321">
        <f>F48+O50+S48</f>
        <v>1010.7300000000001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78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0.43684899999999999</v>
      </c>
      <c r="D59" s="336">
        <f>ROUND(B15*C172,6)</f>
        <v>2.9033E-2</v>
      </c>
      <c r="E59" s="336">
        <f>C173</f>
        <v>7.9459999999999999E-3</v>
      </c>
      <c r="F59" s="345">
        <f>SUM(C59:E64)</f>
        <v>0.47382799999999997</v>
      </c>
      <c r="G59" s="335" t="s">
        <v>26</v>
      </c>
      <c r="H59" s="240">
        <f t="shared" ref="H59:H64" si="4">E178</f>
        <v>0</v>
      </c>
      <c r="I59" s="336">
        <f>ROUND(B15*E184,6)</f>
        <v>0.14469000000000001</v>
      </c>
      <c r="J59" s="336">
        <f>C185</f>
        <v>1.186E-3</v>
      </c>
      <c r="K59" s="336">
        <f>C186</f>
        <v>1.4455000000000001E-2</v>
      </c>
      <c r="L59" s="335" t="s">
        <v>26</v>
      </c>
      <c r="M59" s="335" t="s">
        <v>26</v>
      </c>
      <c r="N59" s="335" t="s">
        <v>26</v>
      </c>
      <c r="O59" s="187">
        <f>H59+I59+J59+K59</f>
        <v>0.160331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0.65414599999999989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9.5524999999999999E-2</v>
      </c>
      <c r="I60" s="336"/>
      <c r="J60" s="336"/>
      <c r="K60" s="336"/>
      <c r="L60" s="335"/>
      <c r="M60" s="335"/>
      <c r="N60" s="335"/>
      <c r="O60" s="187">
        <f>H60+I59+J59+K59</f>
        <v>0.25585600000000003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0.795871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8.7431999999999996E-2</v>
      </c>
      <c r="I61" s="336"/>
      <c r="J61" s="336"/>
      <c r="K61" s="336"/>
      <c r="L61" s="335"/>
      <c r="M61" s="335"/>
      <c r="N61" s="335"/>
      <c r="O61" s="187">
        <f>H61+I59+J59+K59</f>
        <v>0.24776299999999998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0.76887799999999995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8.7799999999999989E-2</v>
      </c>
      <c r="I62" s="336"/>
      <c r="J62" s="336"/>
      <c r="K62" s="336"/>
      <c r="L62" s="335"/>
      <c r="M62" s="335"/>
      <c r="N62" s="335"/>
      <c r="O62" s="187">
        <f>H62+I59+J59+K59</f>
        <v>0.24813099999999999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0.764046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6.5604999999999997E-2</v>
      </c>
      <c r="I63" s="336"/>
      <c r="J63" s="336"/>
      <c r="K63" s="336"/>
      <c r="L63" s="335"/>
      <c r="M63" s="335"/>
      <c r="N63" s="335"/>
      <c r="O63" s="187">
        <f>H63+I59+J59+K59</f>
        <v>0.225936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0.73555099999999995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3.3231000000000004E-2</v>
      </c>
      <c r="I64" s="337"/>
      <c r="J64" s="337"/>
      <c r="K64" s="337"/>
      <c r="L64" s="338"/>
      <c r="M64" s="338"/>
      <c r="N64" s="338"/>
      <c r="O64" s="187">
        <f>H64+I59+J59+K59</f>
        <v>0.19356200000000001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0.69397699999999996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73.39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73.39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109.19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468.45000000000005</v>
      </c>
      <c r="H67" s="336"/>
      <c r="I67" s="336"/>
      <c r="J67" s="336"/>
      <c r="K67" s="336"/>
      <c r="L67" s="333"/>
      <c r="M67" s="333"/>
      <c r="N67" s="333"/>
      <c r="O67" s="268">
        <f>G67+L66+M66+N66</f>
        <v>468.45000000000005</v>
      </c>
      <c r="P67" s="336"/>
      <c r="Q67" s="333"/>
      <c r="R67" s="336"/>
      <c r="S67" s="328"/>
      <c r="T67" s="320">
        <f>F66+O67+S66</f>
        <v>504.25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1152.93</v>
      </c>
      <c r="H68" s="337"/>
      <c r="I68" s="337"/>
      <c r="J68" s="337"/>
      <c r="K68" s="337"/>
      <c r="L68" s="334"/>
      <c r="M68" s="334"/>
      <c r="N68" s="334"/>
      <c r="O68" s="269">
        <f>G68+L66+M66+N66</f>
        <v>1152.93</v>
      </c>
      <c r="P68" s="337"/>
      <c r="Q68" s="334"/>
      <c r="R68" s="337"/>
      <c r="S68" s="329"/>
      <c r="T68" s="321">
        <f>F66+O68+S66</f>
        <v>1188.73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78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0.43684899999999999</v>
      </c>
      <c r="D77" s="336">
        <f>ROUND(B15*C172,6)</f>
        <v>2.9033E-2</v>
      </c>
      <c r="E77" s="336">
        <f>C173</f>
        <v>7.9459999999999999E-3</v>
      </c>
      <c r="F77" s="345">
        <f>SUM(C77:E82)</f>
        <v>0.47382799999999997</v>
      </c>
      <c r="G77" s="335" t="s">
        <v>26</v>
      </c>
      <c r="H77" s="240">
        <f t="shared" ref="H77:H82" si="6">F178</f>
        <v>0</v>
      </c>
      <c r="I77" s="336">
        <f>ROUND(B15*F184,6)</f>
        <v>0.14469000000000001</v>
      </c>
      <c r="J77" s="336">
        <f>C185</f>
        <v>1.186E-3</v>
      </c>
      <c r="K77" s="336">
        <f>C186</f>
        <v>1.4455000000000001E-2</v>
      </c>
      <c r="L77" s="335" t="s">
        <v>26</v>
      </c>
      <c r="M77" s="335" t="s">
        <v>26</v>
      </c>
      <c r="N77" s="335" t="s">
        <v>26</v>
      </c>
      <c r="O77" s="187">
        <f>H77+I77+J77+K77</f>
        <v>0.160331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0.65414599999999989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0.11729200000000001</v>
      </c>
      <c r="I78" s="336"/>
      <c r="J78" s="336"/>
      <c r="K78" s="336"/>
      <c r="L78" s="335"/>
      <c r="M78" s="335"/>
      <c r="N78" s="335"/>
      <c r="O78" s="187">
        <f>H78+I77+J77+K77</f>
        <v>0.27762300000000006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0.81763800000000009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0.107354</v>
      </c>
      <c r="I79" s="336"/>
      <c r="J79" s="336"/>
      <c r="K79" s="336"/>
      <c r="L79" s="335"/>
      <c r="M79" s="335"/>
      <c r="N79" s="335"/>
      <c r="O79" s="187">
        <f>H79+I77+J77+K77</f>
        <v>0.26768500000000006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0.78880000000000006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0.107806</v>
      </c>
      <c r="I80" s="336"/>
      <c r="J80" s="336"/>
      <c r="K80" s="336"/>
      <c r="L80" s="335"/>
      <c r="M80" s="335"/>
      <c r="N80" s="335"/>
      <c r="O80" s="187">
        <f>H80+I77+J77+K77</f>
        <v>0.26813700000000001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0.78405199999999997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8.0554000000000001E-2</v>
      </c>
      <c r="I81" s="336"/>
      <c r="J81" s="336"/>
      <c r="K81" s="336"/>
      <c r="L81" s="335"/>
      <c r="M81" s="335"/>
      <c r="N81" s="335"/>
      <c r="O81" s="187">
        <f>H81+I77+J77+K77</f>
        <v>0.24088499999999999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0.75049999999999994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4.0804E-2</v>
      </c>
      <c r="I82" s="337"/>
      <c r="J82" s="337"/>
      <c r="K82" s="337"/>
      <c r="L82" s="338"/>
      <c r="M82" s="338"/>
      <c r="N82" s="338"/>
      <c r="O82" s="187">
        <f>H82+I77+J77+K77</f>
        <v>0.20113500000000001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0.70155000000000001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65.88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65.88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101.68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460.09000000000003</v>
      </c>
      <c r="H85" s="336"/>
      <c r="I85" s="336"/>
      <c r="J85" s="336"/>
      <c r="K85" s="336"/>
      <c r="L85" s="333"/>
      <c r="M85" s="333"/>
      <c r="N85" s="333"/>
      <c r="O85" s="268">
        <f>G85+L84+M84+N84</f>
        <v>460.09000000000003</v>
      </c>
      <c r="P85" s="336"/>
      <c r="Q85" s="333"/>
      <c r="R85" s="336"/>
      <c r="S85" s="328"/>
      <c r="T85" s="320">
        <f>F84+O85+S84</f>
        <v>495.89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960.54000000000008</v>
      </c>
      <c r="H86" s="337"/>
      <c r="I86" s="337"/>
      <c r="J86" s="337"/>
      <c r="K86" s="337"/>
      <c r="L86" s="334"/>
      <c r="M86" s="334"/>
      <c r="N86" s="334"/>
      <c r="O86" s="269">
        <f>G86+L84+M84+N84</f>
        <v>960.54000000000008</v>
      </c>
      <c r="P86" s="337"/>
      <c r="Q86" s="334"/>
      <c r="R86" s="337"/>
      <c r="S86" s="329"/>
      <c r="T86" s="321">
        <f>F84+O86+S84</f>
        <v>996.34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78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0.43684899999999999</v>
      </c>
      <c r="D95" s="336">
        <f>ROUND(B15*C172,6)</f>
        <v>2.9033E-2</v>
      </c>
      <c r="E95" s="336">
        <f>C173</f>
        <v>7.9459999999999999E-3</v>
      </c>
      <c r="F95" s="345">
        <f>SUM(C95:E100)</f>
        <v>0.47382799999999997</v>
      </c>
      <c r="G95" s="335" t="s">
        <v>26</v>
      </c>
      <c r="H95" s="193">
        <f t="shared" ref="H95:H100" si="8">G178</f>
        <v>0</v>
      </c>
      <c r="I95" s="336">
        <f>ROUND(B15*G184,6)</f>
        <v>0.14469000000000001</v>
      </c>
      <c r="J95" s="336">
        <f>C185</f>
        <v>1.186E-3</v>
      </c>
      <c r="K95" s="336">
        <f>C186</f>
        <v>1.4455000000000001E-2</v>
      </c>
      <c r="L95" s="335" t="s">
        <v>26</v>
      </c>
      <c r="M95" s="335" t="s">
        <v>26</v>
      </c>
      <c r="N95" s="335" t="s">
        <v>26</v>
      </c>
      <c r="O95" s="187">
        <f>H95+I95+J95+K95</f>
        <v>0.160331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0.65414599999999989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0.16543099999999999</v>
      </c>
      <c r="I96" s="336"/>
      <c r="J96" s="336"/>
      <c r="K96" s="336"/>
      <c r="L96" s="335"/>
      <c r="M96" s="335"/>
      <c r="N96" s="335"/>
      <c r="O96" s="187">
        <f>H96+I95+J95+K95</f>
        <v>0.325762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0.86577700000000002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0.15141499999999999</v>
      </c>
      <c r="I97" s="336"/>
      <c r="J97" s="336"/>
      <c r="K97" s="336"/>
      <c r="L97" s="335"/>
      <c r="M97" s="335"/>
      <c r="N97" s="335"/>
      <c r="O97" s="187">
        <f>H97+I95+J95+K95</f>
        <v>0.31174600000000002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0.83286099999999996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0.15205199999999999</v>
      </c>
      <c r="I98" s="336"/>
      <c r="J98" s="336"/>
      <c r="K98" s="336"/>
      <c r="L98" s="335"/>
      <c r="M98" s="335"/>
      <c r="N98" s="335"/>
      <c r="O98" s="187">
        <f>H98+I95+J95+K95</f>
        <v>0.31238300000000002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0.82829799999999998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0.11361399999999999</v>
      </c>
      <c r="I99" s="336"/>
      <c r="J99" s="336"/>
      <c r="K99" s="336"/>
      <c r="L99" s="335"/>
      <c r="M99" s="335"/>
      <c r="N99" s="335"/>
      <c r="O99" s="187">
        <f>H99+I95+J95+K95</f>
        <v>0.27394499999999999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0.78356000000000003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5.7549999999999997E-2</v>
      </c>
      <c r="I100" s="337"/>
      <c r="J100" s="337"/>
      <c r="K100" s="337"/>
      <c r="L100" s="338"/>
      <c r="M100" s="338"/>
      <c r="N100" s="338"/>
      <c r="O100" s="187">
        <f>H100+I95+J95+K95</f>
        <v>0.21788099999999999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0.71829599999999993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85.08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-0.56999999999999995</v>
      </c>
      <c r="N102" s="333">
        <f>G189</f>
        <v>0</v>
      </c>
      <c r="O102" s="202">
        <f>G102+L102+M102+N102</f>
        <v>84.17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119.97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596.30000000000007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595.39</v>
      </c>
      <c r="P103" s="336"/>
      <c r="Q103" s="333"/>
      <c r="R103" s="336"/>
      <c r="S103" s="328"/>
      <c r="T103" s="320">
        <f>F102+O103+S102</f>
        <v>631.18999999999994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1227.19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1226.2800000000002</v>
      </c>
      <c r="P104" s="337"/>
      <c r="Q104" s="334"/>
      <c r="R104" s="337"/>
      <c r="S104" s="329"/>
      <c r="T104" s="321">
        <f>F102+O104+S102</f>
        <v>1262.0800000000002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78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0.43684899999999999</v>
      </c>
      <c r="D113" s="336">
        <f>ROUND(B15*C172,6)</f>
        <v>2.9033E-2</v>
      </c>
      <c r="E113" s="336">
        <f>C173</f>
        <v>7.9459999999999999E-3</v>
      </c>
      <c r="F113" s="345">
        <f>SUM(C113:E118)</f>
        <v>0.47382799999999997</v>
      </c>
      <c r="G113" s="335" t="s">
        <v>26</v>
      </c>
      <c r="H113" s="240">
        <f t="shared" ref="H113:H118" si="10">H178</f>
        <v>0</v>
      </c>
      <c r="I113" s="336">
        <f>ROUND(B15*H184,6)</f>
        <v>0.14469000000000001</v>
      </c>
      <c r="J113" s="336">
        <f>C185</f>
        <v>1.186E-3</v>
      </c>
      <c r="K113" s="336">
        <f>C186</f>
        <v>1.4455000000000001E-2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0.160331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0.65414599999999989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0.22603600000000001</v>
      </c>
      <c r="I114" s="336"/>
      <c r="J114" s="336"/>
      <c r="K114" s="336"/>
      <c r="L114" s="335"/>
      <c r="M114" s="349"/>
      <c r="N114" s="335"/>
      <c r="O114" s="187">
        <f>H114+I113+J113+K113</f>
        <v>0.38636700000000002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0.92638200000000004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0.20688600000000001</v>
      </c>
      <c r="I115" s="336"/>
      <c r="J115" s="336"/>
      <c r="K115" s="336"/>
      <c r="L115" s="335"/>
      <c r="M115" s="349"/>
      <c r="N115" s="335"/>
      <c r="O115" s="187">
        <f>H115+I113+J113+K113</f>
        <v>0.36721700000000002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0.88833200000000001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0.207756</v>
      </c>
      <c r="I116" s="336"/>
      <c r="J116" s="336"/>
      <c r="K116" s="336"/>
      <c r="L116" s="335"/>
      <c r="M116" s="349"/>
      <c r="N116" s="335"/>
      <c r="O116" s="187">
        <f>H116+I113+J113+K113</f>
        <v>0.36808700000000005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0.88400199999999995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0.15523699999999999</v>
      </c>
      <c r="I117" s="336"/>
      <c r="J117" s="336"/>
      <c r="K117" s="336"/>
      <c r="L117" s="335"/>
      <c r="M117" s="349"/>
      <c r="N117" s="335"/>
      <c r="O117" s="187">
        <f>H117+I113+J113+K113</f>
        <v>0.31556800000000002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0.825183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7.8634000000000009E-2</v>
      </c>
      <c r="I118" s="337"/>
      <c r="J118" s="337"/>
      <c r="K118" s="337"/>
      <c r="L118" s="338"/>
      <c r="M118" s="350"/>
      <c r="N118" s="338"/>
      <c r="O118" s="187">
        <f>H118+I113+J113+K113</f>
        <v>0.23896500000000001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0.73938000000000004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96.38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96.38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132.18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647.40000000000009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647.40000000000009</v>
      </c>
      <c r="P121" s="336"/>
      <c r="Q121" s="333"/>
      <c r="R121" s="336"/>
      <c r="S121" s="328"/>
      <c r="T121" s="320">
        <f>F120+O121+S120</f>
        <v>683.2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1457.5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1457.5</v>
      </c>
      <c r="P122" s="337"/>
      <c r="Q122" s="334"/>
      <c r="R122" s="337"/>
      <c r="S122" s="329"/>
      <c r="T122" s="321">
        <f>F120+O122+S120</f>
        <v>1493.3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78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0.43684899999999999</v>
      </c>
      <c r="D131" s="336">
        <f>ROUND(B15*C172,6)</f>
        <v>2.9033E-2</v>
      </c>
      <c r="E131" s="336">
        <f>C173</f>
        <v>7.9459999999999999E-3</v>
      </c>
      <c r="F131" s="345">
        <f>SUM(C131:E136)</f>
        <v>0.47382799999999997</v>
      </c>
      <c r="G131" s="335" t="s">
        <v>26</v>
      </c>
      <c r="H131" s="240">
        <f>I178</f>
        <v>0</v>
      </c>
      <c r="I131" s="336">
        <f>ROUND(B15*I184,6)</f>
        <v>0.14469000000000001</v>
      </c>
      <c r="J131" s="336">
        <f>C185</f>
        <v>1.186E-3</v>
      </c>
      <c r="K131" s="336">
        <f>C186</f>
        <v>1.4455000000000001E-2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0.160331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0.65414599999999989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0.22603600000000001</v>
      </c>
      <c r="I132" s="336"/>
      <c r="J132" s="336"/>
      <c r="K132" s="336"/>
      <c r="L132" s="335"/>
      <c r="M132" s="335"/>
      <c r="N132" s="335"/>
      <c r="O132" s="187">
        <f>H132+I131+J131+K131</f>
        <v>0.38636700000000002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0.92638200000000004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0.20688600000000001</v>
      </c>
      <c r="I133" s="336"/>
      <c r="J133" s="336"/>
      <c r="K133" s="336"/>
      <c r="L133" s="335"/>
      <c r="M133" s="335"/>
      <c r="N133" s="335"/>
      <c r="O133" s="187">
        <f>H133+I131+J131+K131</f>
        <v>0.36721700000000002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0.88833200000000001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0.207756</v>
      </c>
      <c r="I134" s="336"/>
      <c r="J134" s="336"/>
      <c r="K134" s="336"/>
      <c r="L134" s="335"/>
      <c r="M134" s="335"/>
      <c r="N134" s="335"/>
      <c r="O134" s="187">
        <f>H134+I131+J131+K131</f>
        <v>0.36808700000000005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0.88400199999999995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0.15523699999999999</v>
      </c>
      <c r="I135" s="336"/>
      <c r="J135" s="336"/>
      <c r="K135" s="336"/>
      <c r="L135" s="335"/>
      <c r="M135" s="335"/>
      <c r="N135" s="335"/>
      <c r="O135" s="187">
        <f>H135+I131+J131+K131</f>
        <v>0.31556800000000002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0.825183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7.8634000000000009E-2</v>
      </c>
      <c r="I136" s="337"/>
      <c r="J136" s="337"/>
      <c r="K136" s="337"/>
      <c r="L136" s="338"/>
      <c r="M136" s="338"/>
      <c r="N136" s="338"/>
      <c r="O136" s="251">
        <f>H136+I131+J131+K131</f>
        <v>0.23896500000000001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0.73938000000000004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3728.62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-3632.24</v>
      </c>
      <c r="O138" s="202">
        <f>G138+L138+M138+N138</f>
        <v>96.380000000000109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132.18000000000012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4279.6399999999994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647.39999999999964</v>
      </c>
      <c r="P139" s="336"/>
      <c r="Q139" s="333"/>
      <c r="R139" s="336"/>
      <c r="S139" s="328"/>
      <c r="T139" s="320">
        <f>F138+O139+S138</f>
        <v>683.19999999999959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5089.74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1457.5</v>
      </c>
      <c r="P140" s="337"/>
      <c r="Q140" s="334"/>
      <c r="R140" s="337"/>
      <c r="S140" s="329"/>
      <c r="T140" s="321">
        <f>F138+O140+S138</f>
        <v>1493.3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11.340833</v>
      </c>
      <c r="T171" s="293"/>
    </row>
    <row r="172" spans="2:35" s="253" customFormat="1" ht="12.75" customHeight="1" x14ac:dyDescent="0.25">
      <c r="B172" s="254" t="s">
        <v>14</v>
      </c>
      <c r="C172" s="255">
        <v>0.75371299999999997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77.95</v>
      </c>
      <c r="D175" s="258">
        <v>67.39</v>
      </c>
      <c r="E175" s="258">
        <v>73.39</v>
      </c>
      <c r="F175" s="258">
        <v>65.88</v>
      </c>
      <c r="G175" s="258">
        <v>85.08</v>
      </c>
      <c r="H175" s="258">
        <v>96.38</v>
      </c>
      <c r="I175" s="258">
        <v>3728.62</v>
      </c>
      <c r="T175" s="293"/>
    </row>
    <row r="176" spans="2:35" s="253" customFormat="1" ht="12.75" customHeight="1" x14ac:dyDescent="0.25">
      <c r="B176" s="256"/>
      <c r="C176" s="258">
        <v>537.88</v>
      </c>
      <c r="D176" s="258">
        <v>469.74</v>
      </c>
      <c r="E176" s="258">
        <v>468.45000000000005</v>
      </c>
      <c r="F176" s="258">
        <v>460.09000000000003</v>
      </c>
      <c r="G176" s="258">
        <v>596.30000000000007</v>
      </c>
      <c r="H176" s="258">
        <v>647.40000000000009</v>
      </c>
      <c r="I176" s="258">
        <v>4279.6399999999994</v>
      </c>
      <c r="T176" s="293"/>
    </row>
    <row r="177" spans="2:20" s="253" customFormat="1" ht="12.75" customHeight="1" x14ac:dyDescent="0.25">
      <c r="B177" s="256"/>
      <c r="C177" s="258">
        <v>1137.8000000000002</v>
      </c>
      <c r="D177" s="258">
        <v>975.12000000000012</v>
      </c>
      <c r="E177" s="258">
        <v>1152.93</v>
      </c>
      <c r="F177" s="258">
        <v>960.54000000000008</v>
      </c>
      <c r="G177" s="258">
        <v>1227.19</v>
      </c>
      <c r="H177" s="258">
        <v>1457.5</v>
      </c>
      <c r="I177" s="258">
        <v>5089.74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9.4791000000000014E-2</v>
      </c>
      <c r="D179" s="257">
        <v>6.9823999999999997E-2</v>
      </c>
      <c r="E179" s="257">
        <v>9.5524999999999999E-2</v>
      </c>
      <c r="F179" s="257">
        <v>0.11729200000000001</v>
      </c>
      <c r="G179" s="257">
        <v>0.16543099999999999</v>
      </c>
      <c r="H179" s="257">
        <v>0.22603600000000001</v>
      </c>
      <c r="I179" s="257">
        <v>0.22603600000000001</v>
      </c>
      <c r="T179" s="293"/>
    </row>
    <row r="180" spans="2:20" s="253" customFormat="1" ht="12.75" customHeight="1" x14ac:dyDescent="0.25">
      <c r="B180" s="252"/>
      <c r="C180" s="257">
        <v>8.6760000000000004E-2</v>
      </c>
      <c r="D180" s="257">
        <v>6.3909000000000007E-2</v>
      </c>
      <c r="E180" s="257">
        <v>8.7431999999999996E-2</v>
      </c>
      <c r="F180" s="257">
        <v>0.107354</v>
      </c>
      <c r="G180" s="257">
        <v>0.15141499999999999</v>
      </c>
      <c r="H180" s="257">
        <v>0.20688600000000001</v>
      </c>
      <c r="I180" s="257">
        <v>0.20688600000000001</v>
      </c>
      <c r="T180" s="293"/>
    </row>
    <row r="181" spans="2:20" s="253" customFormat="1" ht="12.75" customHeight="1" x14ac:dyDescent="0.25">
      <c r="B181" s="252"/>
      <c r="C181" s="257">
        <v>8.7125000000000008E-2</v>
      </c>
      <c r="D181" s="257">
        <v>6.4177999999999999E-2</v>
      </c>
      <c r="E181" s="257">
        <v>8.7799999999999989E-2</v>
      </c>
      <c r="F181" s="257">
        <v>0.107806</v>
      </c>
      <c r="G181" s="257">
        <v>0.15205199999999999</v>
      </c>
      <c r="H181" s="257">
        <v>0.207756</v>
      </c>
      <c r="I181" s="257">
        <v>0.207756</v>
      </c>
      <c r="T181" s="293"/>
    </row>
    <row r="182" spans="2:20" s="253" customFormat="1" ht="12.75" customHeight="1" x14ac:dyDescent="0.25">
      <c r="B182" s="252"/>
      <c r="C182" s="257">
        <v>6.5099999999999991E-2</v>
      </c>
      <c r="D182" s="257">
        <v>4.7953999999999997E-2</v>
      </c>
      <c r="E182" s="257">
        <v>6.5604999999999997E-2</v>
      </c>
      <c r="F182" s="257">
        <v>8.0554000000000001E-2</v>
      </c>
      <c r="G182" s="257">
        <v>0.11361399999999999</v>
      </c>
      <c r="H182" s="257">
        <v>0.15523699999999999</v>
      </c>
      <c r="I182" s="257">
        <v>0.15523699999999999</v>
      </c>
      <c r="T182" s="293"/>
    </row>
    <row r="183" spans="2:20" s="253" customFormat="1" ht="12.75" customHeight="1" x14ac:dyDescent="0.25">
      <c r="B183" s="252"/>
      <c r="C183" s="257">
        <v>3.2975999999999998E-2</v>
      </c>
      <c r="D183" s="257">
        <v>2.4291E-2</v>
      </c>
      <c r="E183" s="257">
        <v>3.3231000000000004E-2</v>
      </c>
      <c r="F183" s="257">
        <v>4.0804E-2</v>
      </c>
      <c r="G183" s="257">
        <v>5.7549999999999997E-2</v>
      </c>
      <c r="H183" s="257">
        <v>7.8634000000000009E-2</v>
      </c>
      <c r="I183" s="257">
        <v>7.8634000000000009E-2</v>
      </c>
      <c r="T183" s="293"/>
    </row>
    <row r="184" spans="2:20" s="253" customFormat="1" ht="12.75" customHeight="1" x14ac:dyDescent="0.25">
      <c r="B184" s="254" t="s">
        <v>6</v>
      </c>
      <c r="C184" s="255">
        <v>3.7562380000000002</v>
      </c>
      <c r="D184" s="255">
        <v>3.7562380000000002</v>
      </c>
      <c r="E184" s="255">
        <v>3.7562380000000002</v>
      </c>
      <c r="F184" s="255">
        <v>3.7562380000000002</v>
      </c>
      <c r="G184" s="255">
        <v>3.7562380000000002</v>
      </c>
      <c r="H184" s="255">
        <v>3.7562380000000002</v>
      </c>
      <c r="I184" s="255">
        <v>3.7562380000000002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1.4455000000000001E-2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-0.25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0.08</v>
      </c>
      <c r="D188" s="259">
        <v>0.06</v>
      </c>
      <c r="E188" s="259">
        <v>0</v>
      </c>
      <c r="F188" s="259">
        <v>0</v>
      </c>
      <c r="G188" s="259">
        <v>-0.56999999999999995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-3632.24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76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77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76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0.41524899999999998</v>
      </c>
      <c r="D23" s="336">
        <f>ROUND(B15*C172,6)</f>
        <v>3.5638999999999997E-2</v>
      </c>
      <c r="E23" s="336">
        <f>C173</f>
        <v>7.9459999999999999E-3</v>
      </c>
      <c r="F23" s="345">
        <f>SUM(C23:E28)</f>
        <v>0.45883399999999996</v>
      </c>
      <c r="G23" s="335" t="s">
        <v>26</v>
      </c>
      <c r="H23" s="194">
        <f t="shared" ref="H23:H28" si="0">C178</f>
        <v>0</v>
      </c>
      <c r="I23" s="336">
        <f>ROUND(B15*C184,6)</f>
        <v>0.109699</v>
      </c>
      <c r="J23" s="336">
        <f>C185</f>
        <v>1.186E-3</v>
      </c>
      <c r="K23" s="336">
        <f>C186</f>
        <v>1.4455000000000001E-2</v>
      </c>
      <c r="L23" s="335" t="s">
        <v>26</v>
      </c>
      <c r="M23" s="349" t="s">
        <v>26</v>
      </c>
      <c r="N23" s="335" t="s">
        <v>26</v>
      </c>
      <c r="O23" s="191">
        <f>H23+I23+J23+K23</f>
        <v>0.12534000000000001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0.60416099999999995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9.4791000000000014E-2</v>
      </c>
      <c r="I24" s="336"/>
      <c r="J24" s="336"/>
      <c r="K24" s="336"/>
      <c r="L24" s="335"/>
      <c r="M24" s="349"/>
      <c r="N24" s="335"/>
      <c r="O24" s="191">
        <f>H24+I23+J23+K23</f>
        <v>0.22013099999999999</v>
      </c>
      <c r="P24" s="336"/>
      <c r="Q24" s="193">
        <f t="shared" si="1"/>
        <v>4.6199999999999998E-2</v>
      </c>
      <c r="R24" s="336"/>
      <c r="S24" s="187">
        <f>+P23+Q24+R23</f>
        <v>6.6186999999999996E-2</v>
      </c>
      <c r="T24" s="317">
        <f>F23+O24+S24</f>
        <v>0.74515199999999993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8.6760000000000004E-2</v>
      </c>
      <c r="I25" s="336"/>
      <c r="J25" s="336"/>
      <c r="K25" s="336"/>
      <c r="L25" s="335"/>
      <c r="M25" s="349"/>
      <c r="N25" s="335"/>
      <c r="O25" s="191">
        <f>H25+I23+J23+K23</f>
        <v>0.21209999999999998</v>
      </c>
      <c r="P25" s="336"/>
      <c r="Q25" s="193">
        <f t="shared" si="1"/>
        <v>2.7300000000000001E-2</v>
      </c>
      <c r="R25" s="336"/>
      <c r="S25" s="187">
        <f>+P23+Q25+R23</f>
        <v>4.7287000000000003E-2</v>
      </c>
      <c r="T25" s="317">
        <f>F23+O25+S25</f>
        <v>0.71822099999999989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8.7125000000000008E-2</v>
      </c>
      <c r="I26" s="336"/>
      <c r="J26" s="336"/>
      <c r="K26" s="336"/>
      <c r="L26" s="335"/>
      <c r="M26" s="349"/>
      <c r="N26" s="335"/>
      <c r="O26" s="191">
        <f>H26+I23+J23+K23</f>
        <v>0.21246499999999999</v>
      </c>
      <c r="P26" s="336"/>
      <c r="Q26" s="193">
        <f t="shared" si="1"/>
        <v>2.2100000000000002E-2</v>
      </c>
      <c r="R26" s="336"/>
      <c r="S26" s="187">
        <f>+P23+Q26+R23</f>
        <v>4.2086999999999999E-2</v>
      </c>
      <c r="T26" s="317">
        <f>F23+O26+S26</f>
        <v>0.71338599999999996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6.5099999999999991E-2</v>
      </c>
      <c r="I27" s="336"/>
      <c r="J27" s="336"/>
      <c r="K27" s="336"/>
      <c r="L27" s="335"/>
      <c r="M27" s="349"/>
      <c r="N27" s="335"/>
      <c r="O27" s="191">
        <f>H27+I23+J23+K23</f>
        <v>0.19043999999999997</v>
      </c>
      <c r="P27" s="336"/>
      <c r="Q27" s="193">
        <f t="shared" si="1"/>
        <v>1.5800000000000002E-2</v>
      </c>
      <c r="R27" s="336"/>
      <c r="S27" s="187">
        <f>+P23+Q27+R23</f>
        <v>3.5786999999999999E-2</v>
      </c>
      <c r="T27" s="317">
        <f>F23+O27+S27</f>
        <v>0.68506099999999992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3.2975999999999998E-2</v>
      </c>
      <c r="I28" s="337"/>
      <c r="J28" s="337"/>
      <c r="K28" s="337"/>
      <c r="L28" s="338"/>
      <c r="M28" s="350"/>
      <c r="N28" s="338"/>
      <c r="O28" s="191">
        <f>H28+I23+J23+K23</f>
        <v>0.15831599999999998</v>
      </c>
      <c r="P28" s="337"/>
      <c r="Q28" s="195">
        <f t="shared" si="1"/>
        <v>6.6E-3</v>
      </c>
      <c r="R28" s="337"/>
      <c r="S28" s="187">
        <f>+P23+Q28+R23</f>
        <v>2.6587E-2</v>
      </c>
      <c r="T28" s="317">
        <f>F23+O28+S28</f>
        <v>0.643737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58.93</v>
      </c>
      <c r="F30" s="328">
        <f>SUM(C30:E32)</f>
        <v>58.93</v>
      </c>
      <c r="G30" s="200">
        <f>C175</f>
        <v>77.95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0.08</v>
      </c>
      <c r="N30" s="333">
        <f>C189</f>
        <v>0</v>
      </c>
      <c r="O30" s="202">
        <f>G30+L30+M30+N30</f>
        <v>78</v>
      </c>
      <c r="P30" s="335" t="s">
        <v>26</v>
      </c>
      <c r="Q30" s="333">
        <f>D193</f>
        <v>-23.13</v>
      </c>
      <c r="R30" s="335" t="s">
        <v>26</v>
      </c>
      <c r="S30" s="328">
        <f>Q30</f>
        <v>-23.13</v>
      </c>
      <c r="T30" s="319">
        <f>F30+O30+S30</f>
        <v>113.80000000000001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537.88</v>
      </c>
      <c r="H31" s="336"/>
      <c r="I31" s="336"/>
      <c r="J31" s="336"/>
      <c r="K31" s="336"/>
      <c r="L31" s="333"/>
      <c r="M31" s="347"/>
      <c r="N31" s="333"/>
      <c r="O31" s="268">
        <f>G31+L30+M30+N30</f>
        <v>537.93000000000006</v>
      </c>
      <c r="P31" s="336"/>
      <c r="Q31" s="333"/>
      <c r="R31" s="336"/>
      <c r="S31" s="328"/>
      <c r="T31" s="320">
        <f>F30+O31+S30</f>
        <v>573.73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1137.8000000000002</v>
      </c>
      <c r="H32" s="337"/>
      <c r="I32" s="337"/>
      <c r="J32" s="337"/>
      <c r="K32" s="337"/>
      <c r="L32" s="334"/>
      <c r="M32" s="348"/>
      <c r="N32" s="334"/>
      <c r="O32" s="269">
        <f>G32+L30+M30+N30</f>
        <v>1137.8500000000001</v>
      </c>
      <c r="P32" s="337"/>
      <c r="Q32" s="334"/>
      <c r="R32" s="337"/>
      <c r="S32" s="329"/>
      <c r="T32" s="321">
        <f>F30+O32+S30</f>
        <v>1173.6500000000001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76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0.41524899999999998</v>
      </c>
      <c r="D41" s="336">
        <f>ROUND(B15*C172,6)</f>
        <v>3.5638999999999997E-2</v>
      </c>
      <c r="E41" s="336">
        <f>C173</f>
        <v>7.9459999999999999E-3</v>
      </c>
      <c r="F41" s="353">
        <f>SUM(C41:E46)</f>
        <v>0.45883399999999996</v>
      </c>
      <c r="G41" s="335" t="s">
        <v>26</v>
      </c>
      <c r="H41" s="225">
        <f t="shared" ref="H41:H46" si="2">D178</f>
        <v>0</v>
      </c>
      <c r="I41" s="336">
        <f>ROUND(B15*D184,6)</f>
        <v>0.109699</v>
      </c>
      <c r="J41" s="336">
        <f>C185</f>
        <v>1.186E-3</v>
      </c>
      <c r="K41" s="336">
        <f>C186</f>
        <v>1.4455000000000001E-2</v>
      </c>
      <c r="L41" s="335" t="s">
        <v>26</v>
      </c>
      <c r="M41" s="335" t="s">
        <v>26</v>
      </c>
      <c r="N41" s="335" t="s">
        <v>26</v>
      </c>
      <c r="O41" s="224">
        <f>H41+I41+J41+K41</f>
        <v>0.12534000000000001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0.60416099999999995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6.9823999999999997E-2</v>
      </c>
      <c r="I42" s="336"/>
      <c r="J42" s="336"/>
      <c r="K42" s="336"/>
      <c r="L42" s="335"/>
      <c r="M42" s="335"/>
      <c r="N42" s="335"/>
      <c r="O42" s="224">
        <f>H42+I41+J41+K41</f>
        <v>0.19516399999999998</v>
      </c>
      <c r="P42" s="351"/>
      <c r="Q42" s="226">
        <f t="shared" si="3"/>
        <v>4.6199999999999998E-2</v>
      </c>
      <c r="R42" s="336"/>
      <c r="S42" s="187">
        <f>+P41+Q42+R41</f>
        <v>6.6186999999999996E-2</v>
      </c>
      <c r="T42" s="323">
        <f>F41+O42+S42</f>
        <v>0.72018499999999996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6.3909000000000007E-2</v>
      </c>
      <c r="I43" s="336"/>
      <c r="J43" s="336"/>
      <c r="K43" s="336"/>
      <c r="L43" s="335"/>
      <c r="M43" s="335"/>
      <c r="N43" s="335"/>
      <c r="O43" s="224">
        <f>H43+I41+J41+K41</f>
        <v>0.189249</v>
      </c>
      <c r="P43" s="351"/>
      <c r="Q43" s="226">
        <f t="shared" si="3"/>
        <v>2.7300000000000001E-2</v>
      </c>
      <c r="R43" s="336"/>
      <c r="S43" s="187">
        <f>+P41+Q43+R41</f>
        <v>4.7287000000000003E-2</v>
      </c>
      <c r="T43" s="323">
        <f>F41+O43+S43</f>
        <v>0.69536999999999993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6.4177999999999999E-2</v>
      </c>
      <c r="I44" s="336"/>
      <c r="J44" s="336"/>
      <c r="K44" s="336"/>
      <c r="L44" s="335"/>
      <c r="M44" s="335"/>
      <c r="N44" s="335"/>
      <c r="O44" s="224">
        <f>H44+I41+J41+K41</f>
        <v>0.18951799999999999</v>
      </c>
      <c r="P44" s="351"/>
      <c r="Q44" s="226">
        <f t="shared" si="3"/>
        <v>2.2100000000000002E-2</v>
      </c>
      <c r="R44" s="336"/>
      <c r="S44" s="187">
        <f>+P41+Q44+R41</f>
        <v>4.2086999999999999E-2</v>
      </c>
      <c r="T44" s="323">
        <f>F41+O44+S44</f>
        <v>0.69043899999999991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4.7953999999999997E-2</v>
      </c>
      <c r="I45" s="336"/>
      <c r="J45" s="336"/>
      <c r="K45" s="336"/>
      <c r="L45" s="335"/>
      <c r="M45" s="335"/>
      <c r="N45" s="335"/>
      <c r="O45" s="224">
        <f>H45+I41+J41+K41</f>
        <v>0.17329399999999998</v>
      </c>
      <c r="P45" s="351"/>
      <c r="Q45" s="226">
        <f t="shared" si="3"/>
        <v>1.5800000000000002E-2</v>
      </c>
      <c r="R45" s="336"/>
      <c r="S45" s="187">
        <f>+P41+Q45+R41</f>
        <v>3.5786999999999999E-2</v>
      </c>
      <c r="T45" s="323">
        <f>F41+O45+S45</f>
        <v>0.66791499999999993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2.4291E-2</v>
      </c>
      <c r="I46" s="337"/>
      <c r="J46" s="337"/>
      <c r="K46" s="337"/>
      <c r="L46" s="338"/>
      <c r="M46" s="338"/>
      <c r="N46" s="338"/>
      <c r="O46" s="224">
        <f>H46+I41+J41+K41</f>
        <v>0.14963099999999999</v>
      </c>
      <c r="P46" s="352"/>
      <c r="Q46" s="227">
        <f t="shared" si="3"/>
        <v>6.6E-3</v>
      </c>
      <c r="R46" s="337"/>
      <c r="S46" s="187">
        <f>+P41+Q46+R41</f>
        <v>2.6587E-2</v>
      </c>
      <c r="T46" s="323">
        <f>F41+O46+S46</f>
        <v>0.63505199999999995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58.93</v>
      </c>
      <c r="F48" s="328">
        <f>SUM(C48:E50)</f>
        <v>58.93</v>
      </c>
      <c r="G48" s="201">
        <f>D175</f>
        <v>67.39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-0.25</v>
      </c>
      <c r="M48" s="333">
        <f>D188</f>
        <v>0.06</v>
      </c>
      <c r="N48" s="333">
        <f>D189</f>
        <v>0</v>
      </c>
      <c r="O48" s="202">
        <f>G48+L48+M48+N48</f>
        <v>67.2</v>
      </c>
      <c r="P48" s="335" t="s">
        <v>26</v>
      </c>
      <c r="Q48" s="333">
        <f>D193</f>
        <v>-23.13</v>
      </c>
      <c r="R48" s="335" t="s">
        <v>26</v>
      </c>
      <c r="S48" s="328">
        <f>Q48</f>
        <v>-23.13</v>
      </c>
      <c r="T48" s="319">
        <f>F48+O48+S48</f>
        <v>103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469.74</v>
      </c>
      <c r="H49" s="336"/>
      <c r="I49" s="336"/>
      <c r="J49" s="336"/>
      <c r="K49" s="336"/>
      <c r="L49" s="333"/>
      <c r="M49" s="333"/>
      <c r="N49" s="333"/>
      <c r="O49" s="268">
        <f>G49+L48+M48+N48</f>
        <v>469.55</v>
      </c>
      <c r="P49" s="336"/>
      <c r="Q49" s="333"/>
      <c r="R49" s="336"/>
      <c r="S49" s="328"/>
      <c r="T49" s="320">
        <f>F48+O49+S48</f>
        <v>505.35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975.12000000000012</v>
      </c>
      <c r="H50" s="337"/>
      <c r="I50" s="337"/>
      <c r="J50" s="337"/>
      <c r="K50" s="337"/>
      <c r="L50" s="334"/>
      <c r="M50" s="334"/>
      <c r="N50" s="334"/>
      <c r="O50" s="269">
        <f>G50+L48+M48+N48</f>
        <v>974.93000000000006</v>
      </c>
      <c r="P50" s="337"/>
      <c r="Q50" s="334"/>
      <c r="R50" s="337"/>
      <c r="S50" s="329"/>
      <c r="T50" s="321">
        <f>F48+O50+S48</f>
        <v>1010.7300000000001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76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0.41524899999999998</v>
      </c>
      <c r="D59" s="336">
        <f>ROUND(B15*C172,6)</f>
        <v>3.5638999999999997E-2</v>
      </c>
      <c r="E59" s="336">
        <f>C173</f>
        <v>7.9459999999999999E-3</v>
      </c>
      <c r="F59" s="345">
        <f>SUM(C59:E64)</f>
        <v>0.45883399999999996</v>
      </c>
      <c r="G59" s="335" t="s">
        <v>26</v>
      </c>
      <c r="H59" s="240">
        <f t="shared" ref="H59:H64" si="4">E178</f>
        <v>0</v>
      </c>
      <c r="I59" s="336">
        <f>ROUND(B15*E184,6)</f>
        <v>0.109699</v>
      </c>
      <c r="J59" s="336">
        <f>C185</f>
        <v>1.186E-3</v>
      </c>
      <c r="K59" s="336">
        <f>C186</f>
        <v>1.4455000000000001E-2</v>
      </c>
      <c r="L59" s="335" t="s">
        <v>26</v>
      </c>
      <c r="M59" s="335" t="s">
        <v>26</v>
      </c>
      <c r="N59" s="335" t="s">
        <v>26</v>
      </c>
      <c r="O59" s="187">
        <f>H59+I59+J59+K59</f>
        <v>0.12534000000000001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0.60416099999999995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9.5524999999999999E-2</v>
      </c>
      <c r="I60" s="336"/>
      <c r="J60" s="336"/>
      <c r="K60" s="336"/>
      <c r="L60" s="335"/>
      <c r="M60" s="335"/>
      <c r="N60" s="335"/>
      <c r="O60" s="187">
        <f>H60+I59+J59+K59</f>
        <v>0.22086500000000001</v>
      </c>
      <c r="P60" s="351"/>
      <c r="Q60" s="193">
        <f t="shared" si="5"/>
        <v>4.6199999999999998E-2</v>
      </c>
      <c r="R60" s="336"/>
      <c r="S60" s="187">
        <f>+P59+Q60+R59</f>
        <v>6.6186999999999996E-2</v>
      </c>
      <c r="T60" s="317">
        <f>F59+O60+S60</f>
        <v>0.74588599999999994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8.7431999999999996E-2</v>
      </c>
      <c r="I61" s="336"/>
      <c r="J61" s="336"/>
      <c r="K61" s="336"/>
      <c r="L61" s="335"/>
      <c r="M61" s="335"/>
      <c r="N61" s="335"/>
      <c r="O61" s="187">
        <f>H61+I59+J59+K59</f>
        <v>0.21277199999999999</v>
      </c>
      <c r="P61" s="351"/>
      <c r="Q61" s="193">
        <f t="shared" si="5"/>
        <v>2.7300000000000001E-2</v>
      </c>
      <c r="R61" s="336"/>
      <c r="S61" s="187">
        <f>+P59+Q61+R59</f>
        <v>4.7287000000000003E-2</v>
      </c>
      <c r="T61" s="317">
        <f>F59+O61+S61</f>
        <v>0.71889299999999989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8.7799999999999989E-2</v>
      </c>
      <c r="I62" s="336"/>
      <c r="J62" s="336"/>
      <c r="K62" s="336"/>
      <c r="L62" s="335"/>
      <c r="M62" s="335"/>
      <c r="N62" s="335"/>
      <c r="O62" s="187">
        <f>H62+I59+J59+K59</f>
        <v>0.21313999999999997</v>
      </c>
      <c r="P62" s="351"/>
      <c r="Q62" s="193">
        <f t="shared" si="5"/>
        <v>2.2100000000000002E-2</v>
      </c>
      <c r="R62" s="336"/>
      <c r="S62" s="187">
        <f>+P59+Q62+R59</f>
        <v>4.2086999999999999E-2</v>
      </c>
      <c r="T62" s="317">
        <f>F59+O62+S62</f>
        <v>0.71406099999999995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6.5604999999999997E-2</v>
      </c>
      <c r="I63" s="336"/>
      <c r="J63" s="336"/>
      <c r="K63" s="336"/>
      <c r="L63" s="335"/>
      <c r="M63" s="335"/>
      <c r="N63" s="335"/>
      <c r="O63" s="187">
        <f>H63+I59+J59+K59</f>
        <v>0.190945</v>
      </c>
      <c r="P63" s="351"/>
      <c r="Q63" s="193">
        <f t="shared" si="5"/>
        <v>1.5800000000000002E-2</v>
      </c>
      <c r="R63" s="336"/>
      <c r="S63" s="187">
        <f>+P59+Q63+R59</f>
        <v>3.5786999999999999E-2</v>
      </c>
      <c r="T63" s="317">
        <f>F59+O63+S63</f>
        <v>0.68556600000000001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3.3231000000000004E-2</v>
      </c>
      <c r="I64" s="337"/>
      <c r="J64" s="337"/>
      <c r="K64" s="337"/>
      <c r="L64" s="338"/>
      <c r="M64" s="338"/>
      <c r="N64" s="338"/>
      <c r="O64" s="187">
        <f>H64+I59+J59+K59</f>
        <v>0.15857099999999999</v>
      </c>
      <c r="P64" s="352"/>
      <c r="Q64" s="195">
        <f t="shared" si="5"/>
        <v>6.6E-3</v>
      </c>
      <c r="R64" s="337"/>
      <c r="S64" s="187">
        <f>+P59+Q64+R59</f>
        <v>2.6587E-2</v>
      </c>
      <c r="T64" s="317">
        <f>F59+O64+S64</f>
        <v>0.64399200000000001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58.93</v>
      </c>
      <c r="F66" s="328">
        <f>SUM(C66:E68)</f>
        <v>58.93</v>
      </c>
      <c r="G66" s="201">
        <f>E175</f>
        <v>73.39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73.39</v>
      </c>
      <c r="P66" s="335" t="s">
        <v>26</v>
      </c>
      <c r="Q66" s="333">
        <f>D193</f>
        <v>-23.13</v>
      </c>
      <c r="R66" s="335" t="s">
        <v>26</v>
      </c>
      <c r="S66" s="328">
        <f>Q66</f>
        <v>-23.13</v>
      </c>
      <c r="T66" s="319">
        <f>F66+O66+S66</f>
        <v>109.19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468.45000000000005</v>
      </c>
      <c r="H67" s="336"/>
      <c r="I67" s="336"/>
      <c r="J67" s="336"/>
      <c r="K67" s="336"/>
      <c r="L67" s="333"/>
      <c r="M67" s="333"/>
      <c r="N67" s="333"/>
      <c r="O67" s="268">
        <f>G67+L66+M66+N66</f>
        <v>468.45000000000005</v>
      </c>
      <c r="P67" s="336"/>
      <c r="Q67" s="333"/>
      <c r="R67" s="336"/>
      <c r="S67" s="328"/>
      <c r="T67" s="320">
        <f>F66+O67+S66</f>
        <v>504.25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1152.93</v>
      </c>
      <c r="H68" s="337"/>
      <c r="I68" s="337"/>
      <c r="J68" s="337"/>
      <c r="K68" s="337"/>
      <c r="L68" s="334"/>
      <c r="M68" s="334"/>
      <c r="N68" s="334"/>
      <c r="O68" s="269">
        <f>G68+L66+M66+N66</f>
        <v>1152.93</v>
      </c>
      <c r="P68" s="337"/>
      <c r="Q68" s="334"/>
      <c r="R68" s="337"/>
      <c r="S68" s="329"/>
      <c r="T68" s="321">
        <f>F66+O68+S66</f>
        <v>1188.73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76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0.41524899999999998</v>
      </c>
      <c r="D77" s="336">
        <f>ROUND(B15*C172,6)</f>
        <v>3.5638999999999997E-2</v>
      </c>
      <c r="E77" s="336">
        <f>C173</f>
        <v>7.9459999999999999E-3</v>
      </c>
      <c r="F77" s="345">
        <f>SUM(C77:E82)</f>
        <v>0.45883399999999996</v>
      </c>
      <c r="G77" s="335" t="s">
        <v>26</v>
      </c>
      <c r="H77" s="240">
        <f t="shared" ref="H77:H82" si="6">F178</f>
        <v>0</v>
      </c>
      <c r="I77" s="336">
        <f>ROUND(B15*F184,6)</f>
        <v>0.109699</v>
      </c>
      <c r="J77" s="336">
        <f>C185</f>
        <v>1.186E-3</v>
      </c>
      <c r="K77" s="336">
        <f>C186</f>
        <v>1.4455000000000001E-2</v>
      </c>
      <c r="L77" s="335" t="s">
        <v>26</v>
      </c>
      <c r="M77" s="335" t="s">
        <v>26</v>
      </c>
      <c r="N77" s="335" t="s">
        <v>26</v>
      </c>
      <c r="O77" s="187">
        <f>H77+I77+J77+K77</f>
        <v>0.12534000000000001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0.60416099999999995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0.11729200000000001</v>
      </c>
      <c r="I78" s="336"/>
      <c r="J78" s="336"/>
      <c r="K78" s="336"/>
      <c r="L78" s="335"/>
      <c r="M78" s="335"/>
      <c r="N78" s="335"/>
      <c r="O78" s="187">
        <f>H78+I77+J77+K77</f>
        <v>0.24263199999999999</v>
      </c>
      <c r="P78" s="351"/>
      <c r="Q78" s="193">
        <f t="shared" si="7"/>
        <v>4.6199999999999998E-2</v>
      </c>
      <c r="R78" s="336"/>
      <c r="S78" s="187">
        <f>+P77+Q78+R77</f>
        <v>6.6186999999999996E-2</v>
      </c>
      <c r="T78" s="317">
        <f>F77+O78+S78</f>
        <v>0.76765299999999992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0.107354</v>
      </c>
      <c r="I79" s="336"/>
      <c r="J79" s="336"/>
      <c r="K79" s="336"/>
      <c r="L79" s="335"/>
      <c r="M79" s="335"/>
      <c r="N79" s="335"/>
      <c r="O79" s="187">
        <f>H79+I77+J77+K77</f>
        <v>0.23269399999999998</v>
      </c>
      <c r="P79" s="351"/>
      <c r="Q79" s="193">
        <f t="shared" si="7"/>
        <v>2.7300000000000001E-2</v>
      </c>
      <c r="R79" s="336"/>
      <c r="S79" s="187">
        <f>+P77+Q79+R77</f>
        <v>4.7287000000000003E-2</v>
      </c>
      <c r="T79" s="317">
        <f>F77+O79+S79</f>
        <v>0.73881499999999989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0.107806</v>
      </c>
      <c r="I80" s="336"/>
      <c r="J80" s="336"/>
      <c r="K80" s="336"/>
      <c r="L80" s="335"/>
      <c r="M80" s="335"/>
      <c r="N80" s="335"/>
      <c r="O80" s="187">
        <f>H80+I77+J77+K77</f>
        <v>0.23314599999999999</v>
      </c>
      <c r="P80" s="351"/>
      <c r="Q80" s="193">
        <f t="shared" si="7"/>
        <v>2.2100000000000002E-2</v>
      </c>
      <c r="R80" s="336"/>
      <c r="S80" s="187">
        <f>+P77+Q80+R77</f>
        <v>4.2086999999999999E-2</v>
      </c>
      <c r="T80" s="317">
        <f>F77+O80+S80</f>
        <v>0.73406699999999991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8.0554000000000001E-2</v>
      </c>
      <c r="I81" s="336"/>
      <c r="J81" s="336"/>
      <c r="K81" s="336"/>
      <c r="L81" s="335"/>
      <c r="M81" s="335"/>
      <c r="N81" s="335"/>
      <c r="O81" s="187">
        <f>H81+I77+J77+K77</f>
        <v>0.20589399999999999</v>
      </c>
      <c r="P81" s="351"/>
      <c r="Q81" s="193">
        <f t="shared" si="7"/>
        <v>1.5800000000000002E-2</v>
      </c>
      <c r="R81" s="336"/>
      <c r="S81" s="187">
        <f>+P77+Q81+R77</f>
        <v>3.5786999999999999E-2</v>
      </c>
      <c r="T81" s="317">
        <f>F77+O81+S81</f>
        <v>0.700515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4.0804E-2</v>
      </c>
      <c r="I82" s="337"/>
      <c r="J82" s="337"/>
      <c r="K82" s="337"/>
      <c r="L82" s="338"/>
      <c r="M82" s="338"/>
      <c r="N82" s="338"/>
      <c r="O82" s="187">
        <f>H82+I77+J77+K77</f>
        <v>0.16614399999999999</v>
      </c>
      <c r="P82" s="352"/>
      <c r="Q82" s="195">
        <f t="shared" si="7"/>
        <v>6.6E-3</v>
      </c>
      <c r="R82" s="337"/>
      <c r="S82" s="187">
        <f>+P77+Q82+R77</f>
        <v>2.6587E-2</v>
      </c>
      <c r="T82" s="317">
        <f>F77+O82+S82</f>
        <v>0.65156499999999995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58.93</v>
      </c>
      <c r="F84" s="328">
        <f>SUM(C84:E86)</f>
        <v>58.93</v>
      </c>
      <c r="G84" s="201">
        <f>F175</f>
        <v>65.88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65.88</v>
      </c>
      <c r="P84" s="335" t="s">
        <v>26</v>
      </c>
      <c r="Q84" s="333">
        <f>D193</f>
        <v>-23.13</v>
      </c>
      <c r="R84" s="335" t="s">
        <v>26</v>
      </c>
      <c r="S84" s="328">
        <f>Q84</f>
        <v>-23.13</v>
      </c>
      <c r="T84" s="319">
        <f>F84+O84+S84</f>
        <v>101.68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460.09000000000003</v>
      </c>
      <c r="H85" s="336"/>
      <c r="I85" s="336"/>
      <c r="J85" s="336"/>
      <c r="K85" s="336"/>
      <c r="L85" s="333"/>
      <c r="M85" s="333"/>
      <c r="N85" s="333"/>
      <c r="O85" s="268">
        <f>G85+L84+M84+N84</f>
        <v>460.09000000000003</v>
      </c>
      <c r="P85" s="336"/>
      <c r="Q85" s="333"/>
      <c r="R85" s="336"/>
      <c r="S85" s="328"/>
      <c r="T85" s="320">
        <f>F84+O85+S84</f>
        <v>495.89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960.54000000000008</v>
      </c>
      <c r="H86" s="337"/>
      <c r="I86" s="337"/>
      <c r="J86" s="337"/>
      <c r="K86" s="337"/>
      <c r="L86" s="334"/>
      <c r="M86" s="334"/>
      <c r="N86" s="334"/>
      <c r="O86" s="269">
        <f>G86+L84+M84+N84</f>
        <v>960.54000000000008</v>
      </c>
      <c r="P86" s="337"/>
      <c r="Q86" s="334"/>
      <c r="R86" s="337"/>
      <c r="S86" s="329"/>
      <c r="T86" s="321">
        <f>F84+O86+S84</f>
        <v>996.34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76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0.41524899999999998</v>
      </c>
      <c r="D95" s="336">
        <f>ROUND(B15*C172,6)</f>
        <v>3.5638999999999997E-2</v>
      </c>
      <c r="E95" s="336">
        <f>C173</f>
        <v>7.9459999999999999E-3</v>
      </c>
      <c r="F95" s="345">
        <f>SUM(C95:E100)</f>
        <v>0.45883399999999996</v>
      </c>
      <c r="G95" s="335" t="s">
        <v>26</v>
      </c>
      <c r="H95" s="193">
        <f t="shared" ref="H95:H100" si="8">G178</f>
        <v>0</v>
      </c>
      <c r="I95" s="336">
        <f>ROUND(B15*G184,6)</f>
        <v>0.109699</v>
      </c>
      <c r="J95" s="336">
        <f>C185</f>
        <v>1.186E-3</v>
      </c>
      <c r="K95" s="336">
        <f>C186</f>
        <v>1.4455000000000001E-2</v>
      </c>
      <c r="L95" s="335" t="s">
        <v>26</v>
      </c>
      <c r="M95" s="335" t="s">
        <v>26</v>
      </c>
      <c r="N95" s="335" t="s">
        <v>26</v>
      </c>
      <c r="O95" s="187">
        <f>H95+I95+J95+K95</f>
        <v>0.12534000000000001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0.60416099999999995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0.16543099999999999</v>
      </c>
      <c r="I96" s="336"/>
      <c r="J96" s="336"/>
      <c r="K96" s="336"/>
      <c r="L96" s="335"/>
      <c r="M96" s="335"/>
      <c r="N96" s="335"/>
      <c r="O96" s="187">
        <f>H96+I95+J95+K95</f>
        <v>0.290771</v>
      </c>
      <c r="P96" s="336"/>
      <c r="Q96" s="193">
        <f t="shared" si="9"/>
        <v>4.6199999999999998E-2</v>
      </c>
      <c r="R96" s="336"/>
      <c r="S96" s="187">
        <f>+P95+Q96+R95</f>
        <v>6.6186999999999996E-2</v>
      </c>
      <c r="T96" s="317">
        <f>F95+O96+S96</f>
        <v>0.81579199999999996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0.15141499999999999</v>
      </c>
      <c r="I97" s="336"/>
      <c r="J97" s="336"/>
      <c r="K97" s="336"/>
      <c r="L97" s="335"/>
      <c r="M97" s="335"/>
      <c r="N97" s="335"/>
      <c r="O97" s="187">
        <f>H97+I95+J95+K95</f>
        <v>0.27675500000000003</v>
      </c>
      <c r="P97" s="336"/>
      <c r="Q97" s="193">
        <f t="shared" si="9"/>
        <v>2.7300000000000001E-2</v>
      </c>
      <c r="R97" s="336"/>
      <c r="S97" s="187">
        <f>+P95+Q97+R95</f>
        <v>4.7287000000000003E-2</v>
      </c>
      <c r="T97" s="317">
        <f>F95+O97+S97</f>
        <v>0.78287600000000002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0.15205199999999999</v>
      </c>
      <c r="I98" s="336"/>
      <c r="J98" s="336"/>
      <c r="K98" s="336"/>
      <c r="L98" s="335"/>
      <c r="M98" s="335"/>
      <c r="N98" s="335"/>
      <c r="O98" s="187">
        <f>H98+I95+J95+K95</f>
        <v>0.27739200000000003</v>
      </c>
      <c r="P98" s="336"/>
      <c r="Q98" s="193">
        <f t="shared" si="9"/>
        <v>2.2100000000000002E-2</v>
      </c>
      <c r="R98" s="336"/>
      <c r="S98" s="187">
        <f>+P95+Q98+R95</f>
        <v>4.2086999999999999E-2</v>
      </c>
      <c r="T98" s="317">
        <f>F95+O98+S98</f>
        <v>0.77831300000000003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0.11361399999999999</v>
      </c>
      <c r="I99" s="336"/>
      <c r="J99" s="336"/>
      <c r="K99" s="336"/>
      <c r="L99" s="335"/>
      <c r="M99" s="335"/>
      <c r="N99" s="335"/>
      <c r="O99" s="187">
        <f>H99+I95+J95+K95</f>
        <v>0.23895399999999997</v>
      </c>
      <c r="P99" s="336"/>
      <c r="Q99" s="193">
        <f t="shared" si="9"/>
        <v>1.5800000000000002E-2</v>
      </c>
      <c r="R99" s="336"/>
      <c r="S99" s="187">
        <f>+P95+Q99+R95</f>
        <v>3.5786999999999999E-2</v>
      </c>
      <c r="T99" s="317">
        <f>F95+O99+S99</f>
        <v>0.73357499999999998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5.7549999999999997E-2</v>
      </c>
      <c r="I100" s="337"/>
      <c r="J100" s="337"/>
      <c r="K100" s="337"/>
      <c r="L100" s="338"/>
      <c r="M100" s="338"/>
      <c r="N100" s="338"/>
      <c r="O100" s="187">
        <f>H100+I95+J95+K95</f>
        <v>0.18289</v>
      </c>
      <c r="P100" s="337"/>
      <c r="Q100" s="193">
        <f t="shared" si="9"/>
        <v>6.6E-3</v>
      </c>
      <c r="R100" s="337"/>
      <c r="S100" s="187">
        <f>+P95+Q100+R95</f>
        <v>2.6587E-2</v>
      </c>
      <c r="T100" s="317">
        <f>F95+O100+S100</f>
        <v>0.66831099999999999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58.93</v>
      </c>
      <c r="F102" s="328">
        <f>SUM(C102:E104)</f>
        <v>58.93</v>
      </c>
      <c r="G102" s="201">
        <f>G175</f>
        <v>85.08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-0.56999999999999995</v>
      </c>
      <c r="N102" s="333">
        <f>G189</f>
        <v>0</v>
      </c>
      <c r="O102" s="202">
        <f>G102+L102+M102+N102</f>
        <v>84.17</v>
      </c>
      <c r="P102" s="335" t="s">
        <v>26</v>
      </c>
      <c r="Q102" s="333">
        <f>D193</f>
        <v>-23.13</v>
      </c>
      <c r="R102" s="335" t="s">
        <v>26</v>
      </c>
      <c r="S102" s="328">
        <f>Q102</f>
        <v>-23.13</v>
      </c>
      <c r="T102" s="319">
        <f>F102+O102+S102</f>
        <v>119.97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596.30000000000007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595.39</v>
      </c>
      <c r="P103" s="336"/>
      <c r="Q103" s="333"/>
      <c r="R103" s="336"/>
      <c r="S103" s="328"/>
      <c r="T103" s="320">
        <f>F102+O103+S102</f>
        <v>631.18999999999994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1227.19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1226.2800000000002</v>
      </c>
      <c r="P104" s="337"/>
      <c r="Q104" s="334"/>
      <c r="R104" s="337"/>
      <c r="S104" s="329"/>
      <c r="T104" s="321">
        <f>F102+O104+S102</f>
        <v>1262.0800000000002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76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0.41524899999999998</v>
      </c>
      <c r="D113" s="336">
        <f>ROUND(B15*C172,6)</f>
        <v>3.5638999999999997E-2</v>
      </c>
      <c r="E113" s="336">
        <f>C173</f>
        <v>7.9459999999999999E-3</v>
      </c>
      <c r="F113" s="345">
        <f>SUM(C113:E118)</f>
        <v>0.45883399999999996</v>
      </c>
      <c r="G113" s="335" t="s">
        <v>26</v>
      </c>
      <c r="H113" s="240">
        <f t="shared" ref="H113:H118" si="10">H178</f>
        <v>0</v>
      </c>
      <c r="I113" s="336">
        <f>ROUND(B15*H184,6)</f>
        <v>0.109699</v>
      </c>
      <c r="J113" s="336">
        <f>C185</f>
        <v>1.186E-3</v>
      </c>
      <c r="K113" s="336">
        <f>C186</f>
        <v>1.4455000000000001E-2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0.12534000000000001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0.60416099999999995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0.22603600000000001</v>
      </c>
      <c r="I114" s="336"/>
      <c r="J114" s="336"/>
      <c r="K114" s="336"/>
      <c r="L114" s="335"/>
      <c r="M114" s="349"/>
      <c r="N114" s="335"/>
      <c r="O114" s="187">
        <f>H114+I113+J113+K113</f>
        <v>0.35137600000000002</v>
      </c>
      <c r="P114" s="351"/>
      <c r="Q114" s="193">
        <f t="shared" si="11"/>
        <v>4.6199999999999998E-2</v>
      </c>
      <c r="R114" s="336"/>
      <c r="S114" s="187">
        <f>+P113+Q114+R113</f>
        <v>6.6186999999999996E-2</v>
      </c>
      <c r="T114" s="317">
        <f>F113+O114+S114</f>
        <v>0.87639699999999998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0.20688600000000001</v>
      </c>
      <c r="I115" s="336"/>
      <c r="J115" s="336"/>
      <c r="K115" s="336"/>
      <c r="L115" s="335"/>
      <c r="M115" s="349"/>
      <c r="N115" s="335"/>
      <c r="O115" s="187">
        <f>H115+I113+J113+K113</f>
        <v>0.33222600000000002</v>
      </c>
      <c r="P115" s="351"/>
      <c r="Q115" s="193">
        <f t="shared" si="11"/>
        <v>2.7300000000000001E-2</v>
      </c>
      <c r="R115" s="336"/>
      <c r="S115" s="187">
        <f>+P113+Q115+R113</f>
        <v>4.7287000000000003E-2</v>
      </c>
      <c r="T115" s="317">
        <f>F113+O115+S115</f>
        <v>0.83834699999999995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0.207756</v>
      </c>
      <c r="I116" s="336"/>
      <c r="J116" s="336"/>
      <c r="K116" s="336"/>
      <c r="L116" s="335"/>
      <c r="M116" s="349"/>
      <c r="N116" s="335"/>
      <c r="O116" s="187">
        <f>H116+I113+J113+K113</f>
        <v>0.333096</v>
      </c>
      <c r="P116" s="351"/>
      <c r="Q116" s="193">
        <f t="shared" si="11"/>
        <v>2.2100000000000002E-2</v>
      </c>
      <c r="R116" s="336"/>
      <c r="S116" s="187">
        <f>+P113+Q116+R113</f>
        <v>4.2086999999999999E-2</v>
      </c>
      <c r="T116" s="317">
        <f>F113+O116+S116</f>
        <v>0.83401700000000001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0.15523699999999999</v>
      </c>
      <c r="I117" s="336"/>
      <c r="J117" s="336"/>
      <c r="K117" s="336"/>
      <c r="L117" s="335"/>
      <c r="M117" s="349"/>
      <c r="N117" s="335"/>
      <c r="O117" s="187">
        <f>H117+I113+J113+K113</f>
        <v>0.28057700000000002</v>
      </c>
      <c r="P117" s="351"/>
      <c r="Q117" s="193">
        <f t="shared" si="11"/>
        <v>1.5800000000000002E-2</v>
      </c>
      <c r="R117" s="336"/>
      <c r="S117" s="187">
        <f>+P113+Q117+R113</f>
        <v>3.5786999999999999E-2</v>
      </c>
      <c r="T117" s="317">
        <f>F113+O117+S117</f>
        <v>0.77519800000000005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7.8634000000000009E-2</v>
      </c>
      <c r="I118" s="337"/>
      <c r="J118" s="337"/>
      <c r="K118" s="337"/>
      <c r="L118" s="338"/>
      <c r="M118" s="350"/>
      <c r="N118" s="338"/>
      <c r="O118" s="187">
        <f>H118+I113+J113+K113</f>
        <v>0.20397400000000002</v>
      </c>
      <c r="P118" s="352"/>
      <c r="Q118" s="195">
        <f t="shared" si="11"/>
        <v>6.6E-3</v>
      </c>
      <c r="R118" s="337"/>
      <c r="S118" s="187">
        <f>+P113+Q118+R113</f>
        <v>2.6587E-2</v>
      </c>
      <c r="T118" s="317">
        <f>F113+O118+S118</f>
        <v>0.68939499999999998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58.93</v>
      </c>
      <c r="F120" s="328">
        <f>SUM(C120:E122)</f>
        <v>58.93</v>
      </c>
      <c r="G120" s="200">
        <f>H175</f>
        <v>96.38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96.38</v>
      </c>
      <c r="P120" s="335" t="s">
        <v>26</v>
      </c>
      <c r="Q120" s="333">
        <f>D193</f>
        <v>-23.13</v>
      </c>
      <c r="R120" s="335" t="s">
        <v>26</v>
      </c>
      <c r="S120" s="328">
        <f>Q120</f>
        <v>-23.13</v>
      </c>
      <c r="T120" s="319">
        <f>F120+O120+S120</f>
        <v>132.18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647.40000000000009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647.40000000000009</v>
      </c>
      <c r="P121" s="336"/>
      <c r="Q121" s="333"/>
      <c r="R121" s="336"/>
      <c r="S121" s="328"/>
      <c r="T121" s="320">
        <f>F120+O121+S120</f>
        <v>683.2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1457.5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1457.5</v>
      </c>
      <c r="P122" s="337"/>
      <c r="Q122" s="334"/>
      <c r="R122" s="337"/>
      <c r="S122" s="329"/>
      <c r="T122" s="321">
        <f>F120+O122+S120</f>
        <v>1493.3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76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0.41524899999999998</v>
      </c>
      <c r="D131" s="336">
        <f>ROUND(B15*C172,6)</f>
        <v>3.5638999999999997E-2</v>
      </c>
      <c r="E131" s="336">
        <f>C173</f>
        <v>7.9459999999999999E-3</v>
      </c>
      <c r="F131" s="345">
        <f>SUM(C131:E136)</f>
        <v>0.45883399999999996</v>
      </c>
      <c r="G131" s="335" t="s">
        <v>26</v>
      </c>
      <c r="H131" s="240">
        <f>I178</f>
        <v>0</v>
      </c>
      <c r="I131" s="336">
        <f>ROUND(B15*I184,6)</f>
        <v>0.109699</v>
      </c>
      <c r="J131" s="336">
        <f>C185</f>
        <v>1.186E-3</v>
      </c>
      <c r="K131" s="336">
        <f>C186</f>
        <v>1.4455000000000001E-2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0.12534000000000001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0.60416099999999995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0.22603600000000001</v>
      </c>
      <c r="I132" s="336"/>
      <c r="J132" s="336"/>
      <c r="K132" s="336"/>
      <c r="L132" s="335"/>
      <c r="M132" s="335"/>
      <c r="N132" s="335"/>
      <c r="O132" s="187">
        <f>H132+I131+J131+K131</f>
        <v>0.35137600000000002</v>
      </c>
      <c r="P132" s="336"/>
      <c r="Q132" s="193">
        <f t="shared" ref="Q132:Q136" si="13">C194</f>
        <v>4.6199999999999998E-2</v>
      </c>
      <c r="R132" s="336"/>
      <c r="S132" s="187">
        <f>P131+Q132+R131</f>
        <v>6.6186999999999996E-2</v>
      </c>
      <c r="T132" s="317">
        <f>F131+O132+S132</f>
        <v>0.87639699999999998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0.20688600000000001</v>
      </c>
      <c r="I133" s="336"/>
      <c r="J133" s="336"/>
      <c r="K133" s="336"/>
      <c r="L133" s="335"/>
      <c r="M133" s="335"/>
      <c r="N133" s="335"/>
      <c r="O133" s="187">
        <f>H133+I131+J131+K131</f>
        <v>0.33222600000000002</v>
      </c>
      <c r="P133" s="336"/>
      <c r="Q133" s="193">
        <f t="shared" si="13"/>
        <v>2.7300000000000001E-2</v>
      </c>
      <c r="R133" s="336"/>
      <c r="S133" s="187">
        <f>P131+Q133+R131</f>
        <v>4.7287000000000003E-2</v>
      </c>
      <c r="T133" s="317">
        <f>F131+O133+S133</f>
        <v>0.83834699999999995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0.207756</v>
      </c>
      <c r="I134" s="336"/>
      <c r="J134" s="336"/>
      <c r="K134" s="336"/>
      <c r="L134" s="335"/>
      <c r="M134" s="335"/>
      <c r="N134" s="335"/>
      <c r="O134" s="187">
        <f>H134+I131+J131+K131</f>
        <v>0.333096</v>
      </c>
      <c r="P134" s="336"/>
      <c r="Q134" s="193">
        <f t="shared" si="13"/>
        <v>2.2100000000000002E-2</v>
      </c>
      <c r="R134" s="336"/>
      <c r="S134" s="187">
        <f>P131+Q134+R131</f>
        <v>4.2086999999999999E-2</v>
      </c>
      <c r="T134" s="317">
        <f>F131+O134+S134</f>
        <v>0.83401700000000001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0.15523699999999999</v>
      </c>
      <c r="I135" s="336"/>
      <c r="J135" s="336"/>
      <c r="K135" s="336"/>
      <c r="L135" s="335"/>
      <c r="M135" s="335"/>
      <c r="N135" s="335"/>
      <c r="O135" s="187">
        <f>H135+I131+J131+K131</f>
        <v>0.28057700000000002</v>
      </c>
      <c r="P135" s="336"/>
      <c r="Q135" s="193">
        <f t="shared" si="13"/>
        <v>1.5800000000000002E-2</v>
      </c>
      <c r="R135" s="336"/>
      <c r="S135" s="187">
        <f>P131+Q135+R131</f>
        <v>3.5786999999999999E-2</v>
      </c>
      <c r="T135" s="317">
        <f>F131+O135+S135</f>
        <v>0.77519800000000005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7.8634000000000009E-2</v>
      </c>
      <c r="I136" s="337"/>
      <c r="J136" s="337"/>
      <c r="K136" s="337"/>
      <c r="L136" s="338"/>
      <c r="M136" s="338"/>
      <c r="N136" s="338"/>
      <c r="O136" s="251">
        <f>H136+I131+J131+K131</f>
        <v>0.20397400000000002</v>
      </c>
      <c r="P136" s="337"/>
      <c r="Q136" s="195">
        <f t="shared" si="13"/>
        <v>6.6E-3</v>
      </c>
      <c r="R136" s="337"/>
      <c r="S136" s="251">
        <f>P131+Q136+R131</f>
        <v>2.6587E-2</v>
      </c>
      <c r="T136" s="325">
        <f>F131+O136+S136</f>
        <v>0.68939499999999998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58.93</v>
      </c>
      <c r="F138" s="328">
        <f>SUM(C138:E140)</f>
        <v>58.93</v>
      </c>
      <c r="G138" s="200">
        <f>I175</f>
        <v>3728.62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-3632.24</v>
      </c>
      <c r="O138" s="202">
        <f>G138+L138+M138+N138</f>
        <v>96.380000000000109</v>
      </c>
      <c r="P138" s="335" t="s">
        <v>26</v>
      </c>
      <c r="Q138" s="333">
        <f>D193</f>
        <v>-23.13</v>
      </c>
      <c r="R138" s="335" t="s">
        <v>26</v>
      </c>
      <c r="S138" s="328">
        <f>Q138</f>
        <v>-23.13</v>
      </c>
      <c r="T138" s="319">
        <f>F138+O138+S138</f>
        <v>132.18000000000012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4279.6399999999994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647.39999999999964</v>
      </c>
      <c r="P139" s="336"/>
      <c r="Q139" s="333"/>
      <c r="R139" s="336"/>
      <c r="S139" s="328"/>
      <c r="T139" s="320">
        <f>F138+O139+S138</f>
        <v>683.19999999999959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5089.74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1457.5</v>
      </c>
      <c r="P140" s="337"/>
      <c r="Q140" s="334"/>
      <c r="R140" s="337"/>
      <c r="S140" s="329"/>
      <c r="T140" s="321">
        <f>F138+O140+S138</f>
        <v>1493.3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10.780082999999999</v>
      </c>
      <c r="T171" s="293"/>
    </row>
    <row r="172" spans="2:35" s="253" customFormat="1" ht="12.75" customHeight="1" x14ac:dyDescent="0.25">
      <c r="B172" s="254" t="s">
        <v>14</v>
      </c>
      <c r="C172" s="255">
        <v>0.92520500000000006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58.93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77.95</v>
      </c>
      <c r="D175" s="258">
        <v>67.39</v>
      </c>
      <c r="E175" s="258">
        <v>73.39</v>
      </c>
      <c r="F175" s="258">
        <v>65.88</v>
      </c>
      <c r="G175" s="258">
        <v>85.08</v>
      </c>
      <c r="H175" s="258">
        <v>96.38</v>
      </c>
      <c r="I175" s="258">
        <v>3728.62</v>
      </c>
      <c r="T175" s="293"/>
    </row>
    <row r="176" spans="2:35" s="253" customFormat="1" ht="12.75" customHeight="1" x14ac:dyDescent="0.25">
      <c r="B176" s="256"/>
      <c r="C176" s="258">
        <v>537.88</v>
      </c>
      <c r="D176" s="258">
        <v>469.74</v>
      </c>
      <c r="E176" s="258">
        <v>468.45000000000005</v>
      </c>
      <c r="F176" s="258">
        <v>460.09000000000003</v>
      </c>
      <c r="G176" s="258">
        <v>596.30000000000007</v>
      </c>
      <c r="H176" s="258">
        <v>647.40000000000009</v>
      </c>
      <c r="I176" s="258">
        <v>4279.6399999999994</v>
      </c>
      <c r="T176" s="293"/>
    </row>
    <row r="177" spans="2:20" s="253" customFormat="1" ht="12.75" customHeight="1" x14ac:dyDescent="0.25">
      <c r="B177" s="256"/>
      <c r="C177" s="258">
        <v>1137.8000000000002</v>
      </c>
      <c r="D177" s="258">
        <v>975.12000000000012</v>
      </c>
      <c r="E177" s="258">
        <v>1152.93</v>
      </c>
      <c r="F177" s="258">
        <v>960.54000000000008</v>
      </c>
      <c r="G177" s="258">
        <v>1227.19</v>
      </c>
      <c r="H177" s="258">
        <v>1457.5</v>
      </c>
      <c r="I177" s="258">
        <v>5089.74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9.4791000000000014E-2</v>
      </c>
      <c r="D179" s="257">
        <v>6.9823999999999997E-2</v>
      </c>
      <c r="E179" s="257">
        <v>9.5524999999999999E-2</v>
      </c>
      <c r="F179" s="257">
        <v>0.11729200000000001</v>
      </c>
      <c r="G179" s="257">
        <v>0.16543099999999999</v>
      </c>
      <c r="H179" s="257">
        <v>0.22603600000000001</v>
      </c>
      <c r="I179" s="257">
        <v>0.22603600000000001</v>
      </c>
      <c r="T179" s="293"/>
    </row>
    <row r="180" spans="2:20" s="253" customFormat="1" ht="12.75" customHeight="1" x14ac:dyDescent="0.25">
      <c r="B180" s="252"/>
      <c r="C180" s="257">
        <v>8.6760000000000004E-2</v>
      </c>
      <c r="D180" s="257">
        <v>6.3909000000000007E-2</v>
      </c>
      <c r="E180" s="257">
        <v>8.7431999999999996E-2</v>
      </c>
      <c r="F180" s="257">
        <v>0.107354</v>
      </c>
      <c r="G180" s="257">
        <v>0.15141499999999999</v>
      </c>
      <c r="H180" s="257">
        <v>0.20688600000000001</v>
      </c>
      <c r="I180" s="257">
        <v>0.20688600000000001</v>
      </c>
      <c r="T180" s="293"/>
    </row>
    <row r="181" spans="2:20" s="253" customFormat="1" ht="12.75" customHeight="1" x14ac:dyDescent="0.25">
      <c r="B181" s="252"/>
      <c r="C181" s="257">
        <v>8.7125000000000008E-2</v>
      </c>
      <c r="D181" s="257">
        <v>6.4177999999999999E-2</v>
      </c>
      <c r="E181" s="257">
        <v>8.7799999999999989E-2</v>
      </c>
      <c r="F181" s="257">
        <v>0.107806</v>
      </c>
      <c r="G181" s="257">
        <v>0.15205199999999999</v>
      </c>
      <c r="H181" s="257">
        <v>0.207756</v>
      </c>
      <c r="I181" s="257">
        <v>0.207756</v>
      </c>
      <c r="T181" s="293"/>
    </row>
    <row r="182" spans="2:20" s="253" customFormat="1" ht="12.75" customHeight="1" x14ac:dyDescent="0.25">
      <c r="B182" s="252"/>
      <c r="C182" s="257">
        <v>6.5099999999999991E-2</v>
      </c>
      <c r="D182" s="257">
        <v>4.7953999999999997E-2</v>
      </c>
      <c r="E182" s="257">
        <v>6.5604999999999997E-2</v>
      </c>
      <c r="F182" s="257">
        <v>8.0554000000000001E-2</v>
      </c>
      <c r="G182" s="257">
        <v>0.11361399999999999</v>
      </c>
      <c r="H182" s="257">
        <v>0.15523699999999999</v>
      </c>
      <c r="I182" s="257">
        <v>0.15523699999999999</v>
      </c>
      <c r="T182" s="293"/>
    </row>
    <row r="183" spans="2:20" s="253" customFormat="1" ht="12.75" customHeight="1" x14ac:dyDescent="0.25">
      <c r="B183" s="252"/>
      <c r="C183" s="257">
        <v>3.2975999999999998E-2</v>
      </c>
      <c r="D183" s="257">
        <v>2.4291E-2</v>
      </c>
      <c r="E183" s="257">
        <v>3.3231000000000004E-2</v>
      </c>
      <c r="F183" s="257">
        <v>4.0804E-2</v>
      </c>
      <c r="G183" s="257">
        <v>5.7549999999999997E-2</v>
      </c>
      <c r="H183" s="257">
        <v>7.8634000000000009E-2</v>
      </c>
      <c r="I183" s="257">
        <v>7.8634000000000009E-2</v>
      </c>
      <c r="T183" s="293"/>
    </row>
    <row r="184" spans="2:20" s="253" customFormat="1" ht="12.75" customHeight="1" x14ac:dyDescent="0.25">
      <c r="B184" s="254" t="s">
        <v>6</v>
      </c>
      <c r="C184" s="255">
        <v>2.8478340000000002</v>
      </c>
      <c r="D184" s="255">
        <v>2.8478340000000002</v>
      </c>
      <c r="E184" s="255">
        <v>2.8478340000000002</v>
      </c>
      <c r="F184" s="255">
        <v>2.8478340000000002</v>
      </c>
      <c r="G184" s="255">
        <v>2.8478340000000002</v>
      </c>
      <c r="H184" s="255">
        <v>2.8478340000000002</v>
      </c>
      <c r="I184" s="255">
        <v>2.8478340000000002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1.4455000000000001E-2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-0.25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0.08</v>
      </c>
      <c r="D188" s="259">
        <v>0.06</v>
      </c>
      <c r="E188" s="259">
        <v>0</v>
      </c>
      <c r="F188" s="259">
        <v>0</v>
      </c>
      <c r="G188" s="259">
        <v>-0.56999999999999995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-3632.24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-23.13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1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2" customFormat="1" x14ac:dyDescent="0.25">
      <c r="B1" s="22" t="s">
        <v>12</v>
      </c>
      <c r="T1" s="300"/>
    </row>
    <row r="2" spans="2:35" s="22" customFormat="1" ht="15" customHeight="1" x14ac:dyDescent="0.25">
      <c r="B2" s="23" t="s">
        <v>51</v>
      </c>
      <c r="C2" s="23"/>
      <c r="D2" s="23"/>
      <c r="E2" s="23"/>
      <c r="T2" s="300"/>
    </row>
    <row r="3" spans="2:35" s="22" customFormat="1" ht="15" customHeight="1" x14ac:dyDescent="0.25">
      <c r="B3" s="24" t="s">
        <v>45</v>
      </c>
      <c r="C3" s="23"/>
      <c r="D3" s="23"/>
      <c r="E3" s="23"/>
      <c r="T3" s="300"/>
    </row>
    <row r="4" spans="2:35" s="22" customFormat="1" ht="15" customHeight="1" x14ac:dyDescent="0.25">
      <c r="B4" s="277" t="s">
        <v>69</v>
      </c>
      <c r="C4" s="23"/>
      <c r="D4" s="23"/>
      <c r="E4" s="23"/>
      <c r="T4" s="300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74</v>
      </c>
      <c r="C6" s="9"/>
      <c r="D6" s="9"/>
      <c r="E6" s="9"/>
      <c r="O6" s="327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58" t="s">
        <v>52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115"/>
      <c r="AC8" s="15"/>
      <c r="AD8" s="15"/>
      <c r="AE8" s="15"/>
      <c r="AF8" s="15"/>
      <c r="AG8" s="15"/>
      <c r="AH8" s="15"/>
      <c r="AI8" s="15"/>
    </row>
    <row r="9" spans="2:35" s="22" customFormat="1" ht="12.75" customHeight="1" x14ac:dyDescent="0.25">
      <c r="B9" s="25" t="s">
        <v>53</v>
      </c>
      <c r="C9" s="73"/>
      <c r="D9" s="73"/>
      <c r="E9" s="73"/>
      <c r="F9" s="74"/>
      <c r="G9" s="74"/>
      <c r="H9" s="74"/>
      <c r="I9" s="74"/>
      <c r="J9" s="74"/>
      <c r="K9" s="74"/>
      <c r="L9" s="74"/>
      <c r="M9" s="74"/>
      <c r="N9" s="74"/>
      <c r="O9" s="52"/>
      <c r="P9" s="74"/>
      <c r="Q9" s="74"/>
      <c r="R9" s="74"/>
      <c r="S9" s="74"/>
      <c r="T9" s="305"/>
    </row>
    <row r="10" spans="2:35" s="22" customFormat="1" ht="12.75" customHeight="1" x14ac:dyDescent="0.25">
      <c r="B10" s="26" t="s">
        <v>54</v>
      </c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76"/>
      <c r="O10" s="52"/>
      <c r="P10" s="76"/>
      <c r="Q10" s="76"/>
      <c r="R10" s="76"/>
      <c r="S10" s="75"/>
      <c r="T10" s="305"/>
    </row>
    <row r="11" spans="2:35" s="22" customFormat="1" ht="12.75" customHeight="1" x14ac:dyDescent="0.25">
      <c r="B11" s="27" t="s">
        <v>55</v>
      </c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78"/>
      <c r="Q11" s="78"/>
      <c r="R11" s="78"/>
      <c r="S11" s="77"/>
      <c r="T11" s="312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1" customFormat="1" ht="15" customHeight="1" x14ac:dyDescent="0.25">
      <c r="B14" s="28" t="s">
        <v>37</v>
      </c>
      <c r="C14" s="80"/>
      <c r="D14" s="80"/>
      <c r="E14" s="80"/>
      <c r="O14" s="82"/>
      <c r="T14" s="83"/>
    </row>
    <row r="15" spans="2:35" s="81" customFormat="1" ht="15" customHeight="1" x14ac:dyDescent="0.25">
      <c r="B15" s="29">
        <v>3.8519999999999999E-2</v>
      </c>
      <c r="C15" s="80"/>
      <c r="D15" s="80"/>
      <c r="E15" s="80"/>
      <c r="O15" s="82"/>
      <c r="T15" s="83"/>
    </row>
    <row r="16" spans="2:35" s="81" customFormat="1" ht="15" customHeight="1" x14ac:dyDescent="0.25">
      <c r="B16" s="30" t="s">
        <v>75</v>
      </c>
      <c r="C16" s="80"/>
      <c r="D16" s="80"/>
      <c r="E16" s="80"/>
      <c r="O16" s="82"/>
      <c r="T16" s="83"/>
    </row>
    <row r="17" spans="2:21" ht="13.5" customHeight="1" x14ac:dyDescent="0.25">
      <c r="B17" s="7"/>
      <c r="C17" s="7"/>
      <c r="D17" s="7"/>
      <c r="E17" s="7"/>
      <c r="O17" s="4"/>
      <c r="T17" s="313"/>
    </row>
    <row r="18" spans="2:21" ht="24" customHeight="1" x14ac:dyDescent="0.25">
      <c r="B18" s="275" t="s">
        <v>39</v>
      </c>
      <c r="C18" s="7"/>
      <c r="D18" s="7"/>
      <c r="E18" s="7"/>
      <c r="O18" s="4"/>
      <c r="T18" s="313"/>
    </row>
    <row r="19" spans="2:21" s="22" customFormat="1" ht="15" customHeight="1" x14ac:dyDescent="0.25">
      <c r="B19" s="124" t="s">
        <v>61</v>
      </c>
      <c r="C19" s="84"/>
      <c r="D19" s="85"/>
      <c r="E19" s="85"/>
      <c r="F19" s="359" t="s">
        <v>25</v>
      </c>
      <c r="G19" s="70"/>
      <c r="H19" s="71"/>
      <c r="I19" s="71"/>
      <c r="J19" s="71"/>
      <c r="K19" s="71"/>
      <c r="L19" s="71"/>
      <c r="M19" s="71"/>
      <c r="N19" s="71"/>
      <c r="O19" s="359" t="s">
        <v>38</v>
      </c>
      <c r="P19" s="70"/>
      <c r="Q19" s="71"/>
      <c r="R19" s="71"/>
      <c r="S19" s="359" t="s">
        <v>27</v>
      </c>
      <c r="T19" s="362" t="s">
        <v>7</v>
      </c>
    </row>
    <row r="20" spans="2:21" s="22" customFormat="1" ht="15" customHeight="1" x14ac:dyDescent="0.25">
      <c r="B20" s="125" t="s">
        <v>29</v>
      </c>
      <c r="C20" s="86"/>
      <c r="D20" s="87"/>
      <c r="E20" s="87"/>
      <c r="F20" s="360"/>
      <c r="G20" s="72"/>
      <c r="O20" s="360"/>
      <c r="P20" s="72"/>
      <c r="S20" s="360"/>
      <c r="T20" s="363"/>
    </row>
    <row r="21" spans="2:21" s="89" customFormat="1" ht="15" customHeight="1" x14ac:dyDescent="0.25">
      <c r="B21" s="126" t="s">
        <v>74</v>
      </c>
      <c r="C21" s="31" t="s">
        <v>56</v>
      </c>
      <c r="D21" s="31" t="s">
        <v>14</v>
      </c>
      <c r="E21" s="31" t="s">
        <v>0</v>
      </c>
      <c r="F21" s="361"/>
      <c r="G21" s="32" t="s">
        <v>15</v>
      </c>
      <c r="H21" s="32" t="s">
        <v>16</v>
      </c>
      <c r="I21" s="88" t="s">
        <v>6</v>
      </c>
      <c r="J21" s="32" t="s">
        <v>5</v>
      </c>
      <c r="K21" s="32" t="s">
        <v>1</v>
      </c>
      <c r="L21" s="32" t="s">
        <v>23</v>
      </c>
      <c r="M21" s="33" t="s">
        <v>24</v>
      </c>
      <c r="N21" s="32" t="s">
        <v>47</v>
      </c>
      <c r="O21" s="361"/>
      <c r="P21" s="32" t="s">
        <v>4</v>
      </c>
      <c r="Q21" s="32" t="s">
        <v>2</v>
      </c>
      <c r="R21" s="32" t="s">
        <v>17</v>
      </c>
      <c r="S21" s="361"/>
      <c r="T21" s="364"/>
    </row>
    <row r="22" spans="2:21" s="22" customFormat="1" ht="12.75" customHeight="1" x14ac:dyDescent="0.25">
      <c r="B22" s="127" t="s">
        <v>66</v>
      </c>
      <c r="C22" s="90"/>
      <c r="D22" s="90"/>
      <c r="E22" s="90"/>
      <c r="F22" s="37"/>
      <c r="G22" s="91"/>
      <c r="H22" s="92"/>
      <c r="I22" s="92"/>
      <c r="J22" s="92"/>
      <c r="K22" s="92"/>
      <c r="L22" s="92"/>
      <c r="M22" s="93"/>
      <c r="N22" s="91"/>
      <c r="O22" s="36"/>
      <c r="P22" s="92"/>
      <c r="Q22" s="91"/>
      <c r="R22" s="34"/>
      <c r="S22" s="34"/>
      <c r="T22" s="304"/>
    </row>
    <row r="23" spans="2:21" s="22" customFormat="1" ht="12.75" customHeight="1" x14ac:dyDescent="0.25">
      <c r="B23" s="136" t="s">
        <v>22</v>
      </c>
      <c r="C23" s="356">
        <f>ROUND(B15*C171,6)</f>
        <v>0.43379000000000001</v>
      </c>
      <c r="D23" s="356">
        <f>ROUND(B15*C172,6)</f>
        <v>3.5638999999999997E-2</v>
      </c>
      <c r="E23" s="356">
        <f>C173</f>
        <v>7.9459999999999999E-3</v>
      </c>
      <c r="F23" s="365">
        <f>SUM(C23:E28)</f>
        <v>0.47737499999999999</v>
      </c>
      <c r="G23" s="367" t="s">
        <v>26</v>
      </c>
      <c r="H23" s="94">
        <f t="shared" ref="H23:H28" si="0">C178</f>
        <v>0</v>
      </c>
      <c r="I23" s="356">
        <f>ROUND(B15*C184,6)</f>
        <v>0.109699</v>
      </c>
      <c r="J23" s="356">
        <f>C185</f>
        <v>1.186E-3</v>
      </c>
      <c r="K23" s="356">
        <f>C186</f>
        <v>1.4455000000000001E-2</v>
      </c>
      <c r="L23" s="367" t="s">
        <v>26</v>
      </c>
      <c r="M23" s="369" t="s">
        <v>26</v>
      </c>
      <c r="N23" s="367" t="s">
        <v>26</v>
      </c>
      <c r="O23" s="36">
        <f>H23+I23+J23+K23</f>
        <v>0.12534000000000001</v>
      </c>
      <c r="P23" s="356">
        <f>C192</f>
        <v>1.2695E-2</v>
      </c>
      <c r="Q23" s="35">
        <f t="shared" ref="Q23:Q28" si="1">C193</f>
        <v>0</v>
      </c>
      <c r="R23" s="356">
        <f>C199</f>
        <v>7.2920000000000007E-3</v>
      </c>
      <c r="S23" s="37">
        <f>+P23+Q23+R23</f>
        <v>1.9987000000000001E-2</v>
      </c>
      <c r="T23" s="287">
        <f>F23+O23+S23</f>
        <v>0.62270199999999998</v>
      </c>
      <c r="U23" s="95"/>
    </row>
    <row r="24" spans="2:21" s="22" customFormat="1" ht="12.75" customHeight="1" x14ac:dyDescent="0.25">
      <c r="B24" s="136" t="s">
        <v>46</v>
      </c>
      <c r="C24" s="356"/>
      <c r="D24" s="356"/>
      <c r="E24" s="356"/>
      <c r="F24" s="365"/>
      <c r="G24" s="367"/>
      <c r="H24" s="94">
        <f t="shared" si="0"/>
        <v>9.4791000000000014E-2</v>
      </c>
      <c r="I24" s="356"/>
      <c r="J24" s="356"/>
      <c r="K24" s="356"/>
      <c r="L24" s="367"/>
      <c r="M24" s="369"/>
      <c r="N24" s="367"/>
      <c r="O24" s="36">
        <f>H24+I23+J23+K23</f>
        <v>0.22013099999999999</v>
      </c>
      <c r="P24" s="356"/>
      <c r="Q24" s="35">
        <f t="shared" si="1"/>
        <v>4.6199999999999998E-2</v>
      </c>
      <c r="R24" s="356"/>
      <c r="S24" s="37">
        <f>+P23+Q24+R23</f>
        <v>6.6186999999999996E-2</v>
      </c>
      <c r="T24" s="287">
        <f>F23+O24+S24</f>
        <v>0.76369299999999996</v>
      </c>
      <c r="U24" s="95"/>
    </row>
    <row r="25" spans="2:21" s="22" customFormat="1" ht="12.75" customHeight="1" x14ac:dyDescent="0.25">
      <c r="B25" s="136" t="s">
        <v>8</v>
      </c>
      <c r="C25" s="356"/>
      <c r="D25" s="356"/>
      <c r="E25" s="356"/>
      <c r="F25" s="365"/>
      <c r="G25" s="367"/>
      <c r="H25" s="94">
        <f t="shared" si="0"/>
        <v>8.6760000000000004E-2</v>
      </c>
      <c r="I25" s="356"/>
      <c r="J25" s="356"/>
      <c r="K25" s="356"/>
      <c r="L25" s="367"/>
      <c r="M25" s="369"/>
      <c r="N25" s="367"/>
      <c r="O25" s="36">
        <f>H25+I23+J23+K23</f>
        <v>0.21209999999999998</v>
      </c>
      <c r="P25" s="356"/>
      <c r="Q25" s="35">
        <f t="shared" si="1"/>
        <v>2.7300000000000001E-2</v>
      </c>
      <c r="R25" s="356"/>
      <c r="S25" s="37">
        <f>+P23+Q25+R23</f>
        <v>4.7287000000000003E-2</v>
      </c>
      <c r="T25" s="287">
        <f>F23+O25+S25</f>
        <v>0.73676199999999992</v>
      </c>
      <c r="U25" s="95"/>
    </row>
    <row r="26" spans="2:21" s="22" customFormat="1" ht="12.75" customHeight="1" x14ac:dyDescent="0.25">
      <c r="B26" s="136" t="s">
        <v>9</v>
      </c>
      <c r="C26" s="356"/>
      <c r="D26" s="356"/>
      <c r="E26" s="356"/>
      <c r="F26" s="365"/>
      <c r="G26" s="367"/>
      <c r="H26" s="94">
        <f t="shared" si="0"/>
        <v>8.7125000000000008E-2</v>
      </c>
      <c r="I26" s="356"/>
      <c r="J26" s="356"/>
      <c r="K26" s="356"/>
      <c r="L26" s="367"/>
      <c r="M26" s="369"/>
      <c r="N26" s="367"/>
      <c r="O26" s="36">
        <f>H26+I23+J23+K23</f>
        <v>0.21246499999999999</v>
      </c>
      <c r="P26" s="356"/>
      <c r="Q26" s="35">
        <f t="shared" si="1"/>
        <v>2.2100000000000002E-2</v>
      </c>
      <c r="R26" s="356"/>
      <c r="S26" s="37">
        <f>+P23+Q26+R23</f>
        <v>4.2086999999999999E-2</v>
      </c>
      <c r="T26" s="287">
        <f>F23+O26+S26</f>
        <v>0.73192699999999999</v>
      </c>
      <c r="U26" s="95"/>
    </row>
    <row r="27" spans="2:21" s="22" customFormat="1" ht="12.75" customHeight="1" x14ac:dyDescent="0.25">
      <c r="B27" s="136" t="s">
        <v>10</v>
      </c>
      <c r="C27" s="356"/>
      <c r="D27" s="356"/>
      <c r="E27" s="356"/>
      <c r="F27" s="365"/>
      <c r="G27" s="367"/>
      <c r="H27" s="94">
        <f t="shared" si="0"/>
        <v>6.5099999999999991E-2</v>
      </c>
      <c r="I27" s="356"/>
      <c r="J27" s="356"/>
      <c r="K27" s="356"/>
      <c r="L27" s="367"/>
      <c r="M27" s="369"/>
      <c r="N27" s="367"/>
      <c r="O27" s="36">
        <f>H27+I23+J23+K23</f>
        <v>0.19043999999999997</v>
      </c>
      <c r="P27" s="356"/>
      <c r="Q27" s="35">
        <f t="shared" si="1"/>
        <v>1.5800000000000002E-2</v>
      </c>
      <c r="R27" s="356"/>
      <c r="S27" s="37">
        <f>+P23+Q27+R23</f>
        <v>3.5786999999999999E-2</v>
      </c>
      <c r="T27" s="287">
        <f>F23+O27+S27</f>
        <v>0.70360199999999995</v>
      </c>
      <c r="U27" s="95"/>
    </row>
    <row r="28" spans="2:21" s="22" customFormat="1" ht="12.75" customHeight="1" x14ac:dyDescent="0.25">
      <c r="B28" s="136" t="s">
        <v>11</v>
      </c>
      <c r="C28" s="357"/>
      <c r="D28" s="357"/>
      <c r="E28" s="357"/>
      <c r="F28" s="366"/>
      <c r="G28" s="368"/>
      <c r="H28" s="94">
        <f t="shared" si="0"/>
        <v>3.2975999999999998E-2</v>
      </c>
      <c r="I28" s="357"/>
      <c r="J28" s="357"/>
      <c r="K28" s="357"/>
      <c r="L28" s="368"/>
      <c r="M28" s="370"/>
      <c r="N28" s="368"/>
      <c r="O28" s="36">
        <f>H28+I23+J23+K23</f>
        <v>0.15831599999999998</v>
      </c>
      <c r="P28" s="357"/>
      <c r="Q28" s="38">
        <f t="shared" si="1"/>
        <v>6.6E-3</v>
      </c>
      <c r="R28" s="357"/>
      <c r="S28" s="37">
        <f>+P23+Q28+R23</f>
        <v>2.6587E-2</v>
      </c>
      <c r="T28" s="287">
        <f>F23+O28+S28</f>
        <v>0.66227800000000003</v>
      </c>
      <c r="U28" s="95"/>
    </row>
    <row r="29" spans="2:21" s="22" customFormat="1" x14ac:dyDescent="0.25">
      <c r="B29" s="129" t="s">
        <v>28</v>
      </c>
      <c r="C29" s="39"/>
      <c r="D29" s="40"/>
      <c r="E29" s="41"/>
      <c r="F29" s="42"/>
      <c r="G29" s="41"/>
      <c r="H29" s="40"/>
      <c r="I29" s="39"/>
      <c r="J29" s="39"/>
      <c r="K29" s="40"/>
      <c r="L29" s="39"/>
      <c r="M29" s="40"/>
      <c r="N29" s="39"/>
      <c r="O29" s="42"/>
      <c r="P29" s="40"/>
      <c r="Q29" s="41"/>
      <c r="R29" s="41"/>
      <c r="S29" s="41"/>
      <c r="T29" s="288"/>
    </row>
    <row r="30" spans="2:21" s="22" customFormat="1" x14ac:dyDescent="0.25">
      <c r="B30" s="137" t="s">
        <v>20</v>
      </c>
      <c r="C30" s="367" t="s">
        <v>26</v>
      </c>
      <c r="D30" s="367" t="s">
        <v>26</v>
      </c>
      <c r="E30" s="375">
        <f>D173</f>
        <v>58.93</v>
      </c>
      <c r="F30" s="373">
        <f>SUM(C30:E32)</f>
        <v>58.93</v>
      </c>
      <c r="G30" s="43">
        <f>C175</f>
        <v>77.95</v>
      </c>
      <c r="H30" s="367" t="s">
        <v>26</v>
      </c>
      <c r="I30" s="367" t="s">
        <v>26</v>
      </c>
      <c r="J30" s="367" t="s">
        <v>26</v>
      </c>
      <c r="K30" s="367" t="s">
        <v>26</v>
      </c>
      <c r="L30" s="375">
        <f>C187</f>
        <v>-0.03</v>
      </c>
      <c r="M30" s="377">
        <f>C188</f>
        <v>0.08</v>
      </c>
      <c r="N30" s="375">
        <f>C189</f>
        <v>0</v>
      </c>
      <c r="O30" s="45">
        <f>G30+L30+M30+N30</f>
        <v>78</v>
      </c>
      <c r="P30" s="367" t="s">
        <v>26</v>
      </c>
      <c r="Q30" s="375">
        <f>D193</f>
        <v>-23.13</v>
      </c>
      <c r="R30" s="367" t="s">
        <v>26</v>
      </c>
      <c r="S30" s="373">
        <f>Q30</f>
        <v>-23.13</v>
      </c>
      <c r="T30" s="289">
        <f>F30+O30+S30</f>
        <v>113.80000000000001</v>
      </c>
    </row>
    <row r="31" spans="2:21" s="22" customFormat="1" x14ac:dyDescent="0.25">
      <c r="B31" s="130" t="s">
        <v>18</v>
      </c>
      <c r="C31" s="356"/>
      <c r="D31" s="356"/>
      <c r="E31" s="375"/>
      <c r="F31" s="373"/>
      <c r="G31" s="43">
        <f>C176</f>
        <v>537.88</v>
      </c>
      <c r="H31" s="356"/>
      <c r="I31" s="356"/>
      <c r="J31" s="356"/>
      <c r="K31" s="356"/>
      <c r="L31" s="375"/>
      <c r="M31" s="377"/>
      <c r="N31" s="375"/>
      <c r="O31" s="138">
        <f>G31+L30+M30+N30</f>
        <v>537.93000000000006</v>
      </c>
      <c r="P31" s="356"/>
      <c r="Q31" s="375"/>
      <c r="R31" s="356"/>
      <c r="S31" s="373"/>
      <c r="T31" s="290">
        <f>F30+O31+S30</f>
        <v>573.73</v>
      </c>
    </row>
    <row r="32" spans="2:21" s="22" customFormat="1" x14ac:dyDescent="0.25">
      <c r="B32" s="131" t="s">
        <v>19</v>
      </c>
      <c r="C32" s="357"/>
      <c r="D32" s="357"/>
      <c r="E32" s="376"/>
      <c r="F32" s="374"/>
      <c r="G32" s="46">
        <f>C177</f>
        <v>1137.8000000000002</v>
      </c>
      <c r="H32" s="357"/>
      <c r="I32" s="357"/>
      <c r="J32" s="357"/>
      <c r="K32" s="357"/>
      <c r="L32" s="376"/>
      <c r="M32" s="378"/>
      <c r="N32" s="376"/>
      <c r="O32" s="139">
        <f>G32+L30+M30+N30</f>
        <v>1137.8500000000001</v>
      </c>
      <c r="P32" s="357"/>
      <c r="Q32" s="376"/>
      <c r="R32" s="357"/>
      <c r="S32" s="374"/>
      <c r="T32" s="291">
        <f>F30+O32+S30</f>
        <v>1173.6500000000001</v>
      </c>
    </row>
    <row r="33" spans="2:21" s="22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52" customFormat="1" x14ac:dyDescent="0.25">
      <c r="B34" s="48" t="s">
        <v>21</v>
      </c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51"/>
      <c r="P34" s="49"/>
      <c r="Q34" s="49"/>
      <c r="T34" s="314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09"/>
    </row>
    <row r="36" spans="2:21" ht="24" customHeight="1" x14ac:dyDescent="0.25">
      <c r="B36" s="275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09"/>
    </row>
    <row r="37" spans="2:21" s="22" customFormat="1" ht="15" customHeight="1" x14ac:dyDescent="0.25">
      <c r="B37" s="124" t="s">
        <v>61</v>
      </c>
      <c r="C37" s="103"/>
      <c r="D37" s="104"/>
      <c r="E37" s="104"/>
      <c r="F37" s="359" t="s">
        <v>25</v>
      </c>
      <c r="G37" s="107"/>
      <c r="H37" s="108"/>
      <c r="I37" s="108"/>
      <c r="J37" s="108"/>
      <c r="K37" s="108"/>
      <c r="L37" s="108"/>
      <c r="M37" s="108"/>
      <c r="N37" s="108"/>
      <c r="O37" s="359" t="s">
        <v>38</v>
      </c>
      <c r="P37" s="107"/>
      <c r="Q37" s="108"/>
      <c r="R37" s="108"/>
      <c r="S37" s="359" t="s">
        <v>27</v>
      </c>
      <c r="T37" s="362" t="s">
        <v>7</v>
      </c>
    </row>
    <row r="38" spans="2:21" s="22" customFormat="1" ht="15" customHeight="1" x14ac:dyDescent="0.25">
      <c r="B38" s="125" t="s">
        <v>30</v>
      </c>
      <c r="C38" s="105"/>
      <c r="D38" s="106"/>
      <c r="E38" s="106"/>
      <c r="F38" s="360"/>
      <c r="G38" s="109"/>
      <c r="H38" s="110"/>
      <c r="I38" s="110"/>
      <c r="J38" s="110"/>
      <c r="K38" s="110"/>
      <c r="L38" s="110"/>
      <c r="M38" s="110"/>
      <c r="N38" s="110"/>
      <c r="O38" s="360"/>
      <c r="P38" s="109"/>
      <c r="Q38" s="110"/>
      <c r="R38" s="110"/>
      <c r="S38" s="360"/>
      <c r="T38" s="363"/>
    </row>
    <row r="39" spans="2:21" s="22" customFormat="1" ht="15" customHeight="1" x14ac:dyDescent="0.25">
      <c r="B39" s="126" t="s">
        <v>74</v>
      </c>
      <c r="C39" s="31" t="s">
        <v>56</v>
      </c>
      <c r="D39" s="31" t="s">
        <v>14</v>
      </c>
      <c r="E39" s="31" t="s">
        <v>0</v>
      </c>
      <c r="F39" s="361"/>
      <c r="G39" s="53" t="s">
        <v>15</v>
      </c>
      <c r="H39" s="53" t="s">
        <v>16</v>
      </c>
      <c r="I39" s="53" t="s">
        <v>6</v>
      </c>
      <c r="J39" s="53" t="s">
        <v>5</v>
      </c>
      <c r="K39" s="53" t="s">
        <v>1</v>
      </c>
      <c r="L39" s="32" t="s">
        <v>23</v>
      </c>
      <c r="M39" s="33" t="s">
        <v>24</v>
      </c>
      <c r="N39" s="32" t="s">
        <v>47</v>
      </c>
      <c r="O39" s="361"/>
      <c r="P39" s="53" t="s">
        <v>4</v>
      </c>
      <c r="Q39" s="54" t="s">
        <v>2</v>
      </c>
      <c r="R39" s="53" t="s">
        <v>17</v>
      </c>
      <c r="S39" s="361"/>
      <c r="T39" s="364"/>
    </row>
    <row r="40" spans="2:21" s="22" customFormat="1" x14ac:dyDescent="0.25">
      <c r="B40" s="127" t="s">
        <v>66</v>
      </c>
      <c r="C40" s="101"/>
      <c r="D40" s="102"/>
      <c r="E40" s="102"/>
      <c r="F40" s="97"/>
      <c r="G40" s="102"/>
      <c r="H40" s="101"/>
      <c r="I40" s="102"/>
      <c r="J40" s="102"/>
      <c r="K40" s="102"/>
      <c r="L40" s="102"/>
      <c r="M40" s="102"/>
      <c r="N40" s="102"/>
      <c r="O40" s="56"/>
      <c r="P40" s="101"/>
      <c r="Q40" s="102"/>
      <c r="R40" s="34"/>
      <c r="S40" s="34"/>
      <c r="T40" s="306"/>
    </row>
    <row r="41" spans="2:21" s="22" customFormat="1" x14ac:dyDescent="0.25">
      <c r="B41" s="136" t="s">
        <v>22</v>
      </c>
      <c r="C41" s="356">
        <f>ROUND(B15*C171,6)</f>
        <v>0.43379000000000001</v>
      </c>
      <c r="D41" s="356">
        <f>ROUND(B15*C172,6)</f>
        <v>3.5638999999999997E-2</v>
      </c>
      <c r="E41" s="356">
        <f>C173</f>
        <v>7.9459999999999999E-3</v>
      </c>
      <c r="F41" s="371">
        <f>SUM(C41:E46)</f>
        <v>0.47737499999999999</v>
      </c>
      <c r="G41" s="367" t="s">
        <v>26</v>
      </c>
      <c r="H41" s="55">
        <f t="shared" ref="H41:H46" si="2">D178</f>
        <v>0</v>
      </c>
      <c r="I41" s="356">
        <f>ROUND(B15*D184,6)</f>
        <v>0.109699</v>
      </c>
      <c r="J41" s="356">
        <f>C185</f>
        <v>1.186E-3</v>
      </c>
      <c r="K41" s="356">
        <f>C186</f>
        <v>1.4455000000000001E-2</v>
      </c>
      <c r="L41" s="367" t="s">
        <v>26</v>
      </c>
      <c r="M41" s="367" t="s">
        <v>26</v>
      </c>
      <c r="N41" s="367" t="s">
        <v>26</v>
      </c>
      <c r="O41" s="56">
        <f>H41+I41+J41+K41</f>
        <v>0.12534000000000001</v>
      </c>
      <c r="P41" s="379">
        <f>C192</f>
        <v>1.2695E-2</v>
      </c>
      <c r="Q41" s="57">
        <f t="shared" ref="Q41:Q46" si="3">C193</f>
        <v>0</v>
      </c>
      <c r="R41" s="356">
        <f>C199</f>
        <v>7.2920000000000007E-3</v>
      </c>
      <c r="S41" s="37">
        <f>+P41+Q41+R41</f>
        <v>1.9987000000000001E-2</v>
      </c>
      <c r="T41" s="307">
        <f>F41+O41+S41</f>
        <v>0.62270199999999998</v>
      </c>
    </row>
    <row r="42" spans="2:21" s="22" customFormat="1" x14ac:dyDescent="0.25">
      <c r="B42" s="136" t="s">
        <v>46</v>
      </c>
      <c r="C42" s="356"/>
      <c r="D42" s="356"/>
      <c r="E42" s="356"/>
      <c r="F42" s="371"/>
      <c r="G42" s="367"/>
      <c r="H42" s="55">
        <f t="shared" si="2"/>
        <v>6.9823999999999997E-2</v>
      </c>
      <c r="I42" s="356"/>
      <c r="J42" s="356"/>
      <c r="K42" s="356"/>
      <c r="L42" s="367"/>
      <c r="M42" s="367"/>
      <c r="N42" s="367"/>
      <c r="O42" s="56">
        <f>H42+I41+J41+K41</f>
        <v>0.19516399999999998</v>
      </c>
      <c r="P42" s="379"/>
      <c r="Q42" s="57">
        <f t="shared" si="3"/>
        <v>4.6199999999999998E-2</v>
      </c>
      <c r="R42" s="356"/>
      <c r="S42" s="37">
        <f>+P41+Q42+R41</f>
        <v>6.6186999999999996E-2</v>
      </c>
      <c r="T42" s="307">
        <f>F41+O42+S42</f>
        <v>0.73872599999999999</v>
      </c>
    </row>
    <row r="43" spans="2:21" s="22" customFormat="1" x14ac:dyDescent="0.25">
      <c r="B43" s="136" t="s">
        <v>8</v>
      </c>
      <c r="C43" s="356"/>
      <c r="D43" s="356"/>
      <c r="E43" s="356"/>
      <c r="F43" s="371"/>
      <c r="G43" s="367"/>
      <c r="H43" s="55">
        <f t="shared" si="2"/>
        <v>6.3909000000000007E-2</v>
      </c>
      <c r="I43" s="356"/>
      <c r="J43" s="356"/>
      <c r="K43" s="356"/>
      <c r="L43" s="367"/>
      <c r="M43" s="367"/>
      <c r="N43" s="367"/>
      <c r="O43" s="56">
        <f>H43+I41+J41+K41</f>
        <v>0.189249</v>
      </c>
      <c r="P43" s="379"/>
      <c r="Q43" s="57">
        <f t="shared" si="3"/>
        <v>2.7300000000000001E-2</v>
      </c>
      <c r="R43" s="356"/>
      <c r="S43" s="37">
        <f>+P41+Q43+R41</f>
        <v>4.7287000000000003E-2</v>
      </c>
      <c r="T43" s="307">
        <f>F41+O43+S43</f>
        <v>0.71391099999999996</v>
      </c>
    </row>
    <row r="44" spans="2:21" s="22" customFormat="1" x14ac:dyDescent="0.25">
      <c r="B44" s="136" t="s">
        <v>9</v>
      </c>
      <c r="C44" s="356"/>
      <c r="D44" s="356"/>
      <c r="E44" s="356"/>
      <c r="F44" s="371"/>
      <c r="G44" s="367"/>
      <c r="H44" s="55">
        <f t="shared" si="2"/>
        <v>6.4177999999999999E-2</v>
      </c>
      <c r="I44" s="356"/>
      <c r="J44" s="356"/>
      <c r="K44" s="356"/>
      <c r="L44" s="367"/>
      <c r="M44" s="367"/>
      <c r="N44" s="367"/>
      <c r="O44" s="56">
        <f>H44+I41+J41+K41</f>
        <v>0.18951799999999999</v>
      </c>
      <c r="P44" s="379"/>
      <c r="Q44" s="57">
        <f t="shared" si="3"/>
        <v>2.2100000000000002E-2</v>
      </c>
      <c r="R44" s="356"/>
      <c r="S44" s="37">
        <f>+P41+Q44+R41</f>
        <v>4.2086999999999999E-2</v>
      </c>
      <c r="T44" s="307">
        <f>F41+O44+S44</f>
        <v>0.70897999999999994</v>
      </c>
    </row>
    <row r="45" spans="2:21" s="22" customFormat="1" x14ac:dyDescent="0.25">
      <c r="B45" s="136" t="s">
        <v>10</v>
      </c>
      <c r="C45" s="356"/>
      <c r="D45" s="356"/>
      <c r="E45" s="356"/>
      <c r="F45" s="371"/>
      <c r="G45" s="367"/>
      <c r="H45" s="55">
        <f t="shared" si="2"/>
        <v>4.7953999999999997E-2</v>
      </c>
      <c r="I45" s="356"/>
      <c r="J45" s="356"/>
      <c r="K45" s="356"/>
      <c r="L45" s="367"/>
      <c r="M45" s="367"/>
      <c r="N45" s="367"/>
      <c r="O45" s="56">
        <f>H45+I41+J41+K41</f>
        <v>0.17329399999999998</v>
      </c>
      <c r="P45" s="379"/>
      <c r="Q45" s="57">
        <f t="shared" si="3"/>
        <v>1.5800000000000002E-2</v>
      </c>
      <c r="R45" s="356"/>
      <c r="S45" s="37">
        <f>+P41+Q45+R41</f>
        <v>3.5786999999999999E-2</v>
      </c>
      <c r="T45" s="307">
        <f>F41+O45+S45</f>
        <v>0.68645599999999996</v>
      </c>
    </row>
    <row r="46" spans="2:21" s="22" customFormat="1" x14ac:dyDescent="0.25">
      <c r="B46" s="136" t="s">
        <v>11</v>
      </c>
      <c r="C46" s="357"/>
      <c r="D46" s="357"/>
      <c r="E46" s="357"/>
      <c r="F46" s="372"/>
      <c r="G46" s="368"/>
      <c r="H46" s="55">
        <f t="shared" si="2"/>
        <v>2.4291E-2</v>
      </c>
      <c r="I46" s="357"/>
      <c r="J46" s="357"/>
      <c r="K46" s="357"/>
      <c r="L46" s="368"/>
      <c r="M46" s="368"/>
      <c r="N46" s="368"/>
      <c r="O46" s="56">
        <f>H46+I41+J41+K41</f>
        <v>0.14963099999999999</v>
      </c>
      <c r="P46" s="380"/>
      <c r="Q46" s="58">
        <f t="shared" si="3"/>
        <v>6.6E-3</v>
      </c>
      <c r="R46" s="357"/>
      <c r="S46" s="37">
        <f>+P41+Q46+R41</f>
        <v>2.6587E-2</v>
      </c>
      <c r="T46" s="307">
        <f>F41+O46+S46</f>
        <v>0.65359299999999998</v>
      </c>
    </row>
    <row r="47" spans="2:21" s="22" customFormat="1" x14ac:dyDescent="0.25">
      <c r="B47" s="129" t="s">
        <v>28</v>
      </c>
      <c r="C47" s="39"/>
      <c r="D47" s="59"/>
      <c r="E47" s="39"/>
      <c r="F47" s="42"/>
      <c r="G47" s="60"/>
      <c r="H47" s="39"/>
      <c r="I47" s="40"/>
      <c r="J47" s="39"/>
      <c r="K47" s="39"/>
      <c r="L47" s="39"/>
      <c r="M47" s="39"/>
      <c r="N47" s="39"/>
      <c r="O47" s="42"/>
      <c r="P47" s="39"/>
      <c r="Q47" s="40"/>
      <c r="R47" s="41"/>
      <c r="S47" s="41"/>
      <c r="T47" s="288"/>
    </row>
    <row r="48" spans="2:21" s="22" customFormat="1" x14ac:dyDescent="0.25">
      <c r="B48" s="137" t="s">
        <v>20</v>
      </c>
      <c r="C48" s="367" t="s">
        <v>26</v>
      </c>
      <c r="D48" s="367" t="s">
        <v>26</v>
      </c>
      <c r="E48" s="375">
        <f>D173</f>
        <v>58.93</v>
      </c>
      <c r="F48" s="373">
        <f>SUM(C48:E50)</f>
        <v>58.93</v>
      </c>
      <c r="G48" s="44">
        <f>D175</f>
        <v>67.39</v>
      </c>
      <c r="H48" s="367" t="s">
        <v>26</v>
      </c>
      <c r="I48" s="367" t="s">
        <v>26</v>
      </c>
      <c r="J48" s="367" t="s">
        <v>26</v>
      </c>
      <c r="K48" s="367" t="s">
        <v>26</v>
      </c>
      <c r="L48" s="375">
        <f>D187</f>
        <v>-0.25</v>
      </c>
      <c r="M48" s="375">
        <f>D188</f>
        <v>0.06</v>
      </c>
      <c r="N48" s="375">
        <f>D189</f>
        <v>0</v>
      </c>
      <c r="O48" s="45">
        <f>G48+L48+M48+N48</f>
        <v>67.2</v>
      </c>
      <c r="P48" s="367" t="s">
        <v>26</v>
      </c>
      <c r="Q48" s="375">
        <f>D193</f>
        <v>-23.13</v>
      </c>
      <c r="R48" s="367" t="s">
        <v>26</v>
      </c>
      <c r="S48" s="373">
        <f>Q48</f>
        <v>-23.13</v>
      </c>
      <c r="T48" s="289">
        <f>F48+O48+S48</f>
        <v>103</v>
      </c>
    </row>
    <row r="49" spans="2:35" s="22" customFormat="1" x14ac:dyDescent="0.25">
      <c r="B49" s="130" t="s">
        <v>18</v>
      </c>
      <c r="C49" s="356"/>
      <c r="D49" s="356"/>
      <c r="E49" s="375"/>
      <c r="F49" s="373"/>
      <c r="G49" s="44">
        <f>D176</f>
        <v>469.74</v>
      </c>
      <c r="H49" s="356"/>
      <c r="I49" s="356"/>
      <c r="J49" s="356"/>
      <c r="K49" s="356"/>
      <c r="L49" s="375"/>
      <c r="M49" s="375"/>
      <c r="N49" s="375"/>
      <c r="O49" s="138">
        <f>G49+L48+M48+N48</f>
        <v>469.55</v>
      </c>
      <c r="P49" s="356"/>
      <c r="Q49" s="375"/>
      <c r="R49" s="356"/>
      <c r="S49" s="373"/>
      <c r="T49" s="290">
        <f>F48+O49+S48</f>
        <v>505.35</v>
      </c>
    </row>
    <row r="50" spans="2:35" s="22" customFormat="1" x14ac:dyDescent="0.25">
      <c r="B50" s="131" t="s">
        <v>19</v>
      </c>
      <c r="C50" s="357"/>
      <c r="D50" s="357"/>
      <c r="E50" s="376"/>
      <c r="F50" s="374"/>
      <c r="G50" s="47">
        <f>D177</f>
        <v>975.12000000000012</v>
      </c>
      <c r="H50" s="357"/>
      <c r="I50" s="357"/>
      <c r="J50" s="357"/>
      <c r="K50" s="357"/>
      <c r="L50" s="376"/>
      <c r="M50" s="376"/>
      <c r="N50" s="376"/>
      <c r="O50" s="139">
        <f>G50+L48+M48+N48</f>
        <v>974.93000000000006</v>
      </c>
      <c r="P50" s="357"/>
      <c r="Q50" s="376"/>
      <c r="R50" s="357"/>
      <c r="S50" s="374"/>
      <c r="T50" s="291">
        <f>F48+O50+S48</f>
        <v>1010.7300000000001</v>
      </c>
    </row>
    <row r="51" spans="2:35" s="22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22" customFormat="1" x14ac:dyDescent="0.25">
      <c r="B52" s="61" t="s">
        <v>21</v>
      </c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3"/>
      <c r="P52" s="62"/>
      <c r="Q52" s="62"/>
      <c r="T52" s="314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0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5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0"/>
      <c r="AC54" s="15"/>
      <c r="AD54" s="15"/>
      <c r="AE54" s="15"/>
      <c r="AF54" s="15"/>
      <c r="AG54" s="15"/>
      <c r="AH54" s="15"/>
      <c r="AI54" s="15"/>
    </row>
    <row r="55" spans="2:35" s="52" customFormat="1" ht="15" customHeight="1" x14ac:dyDescent="0.25">
      <c r="B55" s="124" t="s">
        <v>61</v>
      </c>
      <c r="C55" s="111"/>
      <c r="D55" s="112"/>
      <c r="E55" s="112"/>
      <c r="F55" s="359" t="s">
        <v>25</v>
      </c>
      <c r="G55" s="111"/>
      <c r="H55" s="112"/>
      <c r="I55" s="112"/>
      <c r="J55" s="112"/>
      <c r="K55" s="112"/>
      <c r="L55" s="112"/>
      <c r="M55" s="112"/>
      <c r="N55" s="112"/>
      <c r="O55" s="359" t="s">
        <v>38</v>
      </c>
      <c r="P55" s="111"/>
      <c r="Q55" s="112"/>
      <c r="R55" s="113"/>
      <c r="S55" s="359" t="s">
        <v>27</v>
      </c>
      <c r="T55" s="362" t="s">
        <v>7</v>
      </c>
    </row>
    <row r="56" spans="2:35" s="22" customFormat="1" ht="15" customHeight="1" x14ac:dyDescent="0.25">
      <c r="B56" s="125" t="s">
        <v>33</v>
      </c>
      <c r="C56" s="105"/>
      <c r="D56" s="106"/>
      <c r="E56" s="106"/>
      <c r="F56" s="360"/>
      <c r="G56" s="109"/>
      <c r="H56" s="110"/>
      <c r="I56" s="110"/>
      <c r="J56" s="110"/>
      <c r="K56" s="110"/>
      <c r="L56" s="110"/>
      <c r="M56" s="110"/>
      <c r="N56" s="110"/>
      <c r="O56" s="360"/>
      <c r="P56" s="109"/>
      <c r="Q56" s="110"/>
      <c r="R56" s="110"/>
      <c r="S56" s="360"/>
      <c r="T56" s="363"/>
    </row>
    <row r="57" spans="2:35" s="22" customFormat="1" ht="15" customHeight="1" x14ac:dyDescent="0.25">
      <c r="B57" s="126" t="s">
        <v>74</v>
      </c>
      <c r="C57" s="31" t="s">
        <v>56</v>
      </c>
      <c r="D57" s="31" t="s">
        <v>14</v>
      </c>
      <c r="E57" s="31" t="s">
        <v>0</v>
      </c>
      <c r="F57" s="361"/>
      <c r="G57" s="53" t="s">
        <v>15</v>
      </c>
      <c r="H57" s="53" t="s">
        <v>16</v>
      </c>
      <c r="I57" s="53" t="s">
        <v>6</v>
      </c>
      <c r="J57" s="53" t="s">
        <v>5</v>
      </c>
      <c r="K57" s="53" t="s">
        <v>1</v>
      </c>
      <c r="L57" s="32" t="s">
        <v>23</v>
      </c>
      <c r="M57" s="33" t="s">
        <v>24</v>
      </c>
      <c r="N57" s="32" t="s">
        <v>47</v>
      </c>
      <c r="O57" s="361"/>
      <c r="P57" s="53" t="s">
        <v>4</v>
      </c>
      <c r="Q57" s="54" t="s">
        <v>2</v>
      </c>
      <c r="R57" s="53" t="s">
        <v>17</v>
      </c>
      <c r="S57" s="361"/>
      <c r="T57" s="364"/>
    </row>
    <row r="58" spans="2:35" s="22" customFormat="1" x14ac:dyDescent="0.25">
      <c r="B58" s="127" t="s">
        <v>66</v>
      </c>
      <c r="C58" s="93"/>
      <c r="D58" s="91"/>
      <c r="E58" s="91"/>
      <c r="F58" s="98"/>
      <c r="G58" s="91"/>
      <c r="H58" s="93"/>
      <c r="I58" s="91"/>
      <c r="J58" s="91"/>
      <c r="K58" s="91"/>
      <c r="L58" s="91"/>
      <c r="M58" s="91"/>
      <c r="N58" s="91"/>
      <c r="O58" s="37"/>
      <c r="P58" s="93"/>
      <c r="Q58" s="91"/>
      <c r="R58" s="34"/>
      <c r="S58" s="34"/>
      <c r="T58" s="286"/>
    </row>
    <row r="59" spans="2:35" s="22" customFormat="1" x14ac:dyDescent="0.25">
      <c r="B59" s="136" t="s">
        <v>22</v>
      </c>
      <c r="C59" s="356">
        <f>ROUND(B15*C171,6)</f>
        <v>0.43379000000000001</v>
      </c>
      <c r="D59" s="356">
        <f>ROUND(B15*C172,6)</f>
        <v>3.5638999999999997E-2</v>
      </c>
      <c r="E59" s="356">
        <f>C173</f>
        <v>7.9459999999999999E-3</v>
      </c>
      <c r="F59" s="365">
        <f>SUM(C59:E64)</f>
        <v>0.47737499999999999</v>
      </c>
      <c r="G59" s="367" t="s">
        <v>26</v>
      </c>
      <c r="H59" s="64">
        <f t="shared" ref="H59:H64" si="4">E178</f>
        <v>0</v>
      </c>
      <c r="I59" s="356">
        <f>ROUND(B15*E184,6)</f>
        <v>0.109699</v>
      </c>
      <c r="J59" s="356">
        <f>C185</f>
        <v>1.186E-3</v>
      </c>
      <c r="K59" s="356">
        <f>C186</f>
        <v>1.4455000000000001E-2</v>
      </c>
      <c r="L59" s="367" t="s">
        <v>26</v>
      </c>
      <c r="M59" s="367" t="s">
        <v>26</v>
      </c>
      <c r="N59" s="367" t="s">
        <v>26</v>
      </c>
      <c r="O59" s="37">
        <f>H59+I59+J59+K59</f>
        <v>0.12534000000000001</v>
      </c>
      <c r="P59" s="379">
        <f>C192</f>
        <v>1.2695E-2</v>
      </c>
      <c r="Q59" s="35">
        <f t="shared" ref="Q59:Q64" si="5">C193</f>
        <v>0</v>
      </c>
      <c r="R59" s="356">
        <f>C199</f>
        <v>7.2920000000000007E-3</v>
      </c>
      <c r="S59" s="37">
        <f>+P59+Q59+R59</f>
        <v>1.9987000000000001E-2</v>
      </c>
      <c r="T59" s="287">
        <f>F59+O59+S59</f>
        <v>0.62270199999999998</v>
      </c>
    </row>
    <row r="60" spans="2:35" s="22" customFormat="1" x14ac:dyDescent="0.25">
      <c r="B60" s="136" t="s">
        <v>46</v>
      </c>
      <c r="C60" s="356"/>
      <c r="D60" s="356"/>
      <c r="E60" s="356"/>
      <c r="F60" s="365"/>
      <c r="G60" s="367"/>
      <c r="H60" s="64">
        <f t="shared" si="4"/>
        <v>9.5524999999999999E-2</v>
      </c>
      <c r="I60" s="356"/>
      <c r="J60" s="356"/>
      <c r="K60" s="356"/>
      <c r="L60" s="367"/>
      <c r="M60" s="367"/>
      <c r="N60" s="367"/>
      <c r="O60" s="37">
        <f>H60+I59+J59+K59</f>
        <v>0.22086500000000001</v>
      </c>
      <c r="P60" s="379"/>
      <c r="Q60" s="35">
        <f t="shared" si="5"/>
        <v>4.6199999999999998E-2</v>
      </c>
      <c r="R60" s="356"/>
      <c r="S60" s="37">
        <f>+P59+Q60+R59</f>
        <v>6.6186999999999996E-2</v>
      </c>
      <c r="T60" s="287">
        <f>F59+O60+S60</f>
        <v>0.76442699999999997</v>
      </c>
    </row>
    <row r="61" spans="2:35" s="22" customFormat="1" x14ac:dyDescent="0.25">
      <c r="B61" s="136" t="s">
        <v>8</v>
      </c>
      <c r="C61" s="356"/>
      <c r="D61" s="356"/>
      <c r="E61" s="356"/>
      <c r="F61" s="365"/>
      <c r="G61" s="367"/>
      <c r="H61" s="64">
        <f t="shared" si="4"/>
        <v>8.7431999999999996E-2</v>
      </c>
      <c r="I61" s="356"/>
      <c r="J61" s="356"/>
      <c r="K61" s="356"/>
      <c r="L61" s="367"/>
      <c r="M61" s="367"/>
      <c r="N61" s="367"/>
      <c r="O61" s="37">
        <f>H61+I59+J59+K59</f>
        <v>0.21277199999999999</v>
      </c>
      <c r="P61" s="379"/>
      <c r="Q61" s="35">
        <f t="shared" si="5"/>
        <v>2.7300000000000001E-2</v>
      </c>
      <c r="R61" s="356"/>
      <c r="S61" s="37">
        <f>+P59+Q61+R59</f>
        <v>4.7287000000000003E-2</v>
      </c>
      <c r="T61" s="287">
        <f>F59+O61+S61</f>
        <v>0.73743399999999992</v>
      </c>
    </row>
    <row r="62" spans="2:35" s="22" customFormat="1" x14ac:dyDescent="0.25">
      <c r="B62" s="136" t="s">
        <v>9</v>
      </c>
      <c r="C62" s="356"/>
      <c r="D62" s="356"/>
      <c r="E62" s="356"/>
      <c r="F62" s="365"/>
      <c r="G62" s="367"/>
      <c r="H62" s="64">
        <f t="shared" si="4"/>
        <v>8.7799999999999989E-2</v>
      </c>
      <c r="I62" s="356"/>
      <c r="J62" s="356"/>
      <c r="K62" s="356"/>
      <c r="L62" s="367"/>
      <c r="M62" s="367"/>
      <c r="N62" s="367"/>
      <c r="O62" s="37">
        <f>H62+I59+J59+K59</f>
        <v>0.21313999999999997</v>
      </c>
      <c r="P62" s="379"/>
      <c r="Q62" s="35">
        <f t="shared" si="5"/>
        <v>2.2100000000000002E-2</v>
      </c>
      <c r="R62" s="356"/>
      <c r="S62" s="37">
        <f>+P59+Q62+R59</f>
        <v>4.2086999999999999E-2</v>
      </c>
      <c r="T62" s="287">
        <f>F59+O62+S62</f>
        <v>0.73260199999999998</v>
      </c>
    </row>
    <row r="63" spans="2:35" s="22" customFormat="1" x14ac:dyDescent="0.25">
      <c r="B63" s="136" t="s">
        <v>10</v>
      </c>
      <c r="C63" s="356"/>
      <c r="D63" s="356"/>
      <c r="E63" s="356"/>
      <c r="F63" s="365"/>
      <c r="G63" s="367"/>
      <c r="H63" s="64">
        <f t="shared" si="4"/>
        <v>6.5604999999999997E-2</v>
      </c>
      <c r="I63" s="356"/>
      <c r="J63" s="356"/>
      <c r="K63" s="356"/>
      <c r="L63" s="367"/>
      <c r="M63" s="367"/>
      <c r="N63" s="367"/>
      <c r="O63" s="37">
        <f>H63+I59+J59+K59</f>
        <v>0.190945</v>
      </c>
      <c r="P63" s="379"/>
      <c r="Q63" s="35">
        <f t="shared" si="5"/>
        <v>1.5800000000000002E-2</v>
      </c>
      <c r="R63" s="356"/>
      <c r="S63" s="37">
        <f>+P59+Q63+R59</f>
        <v>3.5786999999999999E-2</v>
      </c>
      <c r="T63" s="287">
        <f>F59+O63+S63</f>
        <v>0.70410700000000004</v>
      </c>
    </row>
    <row r="64" spans="2:35" s="22" customFormat="1" x14ac:dyDescent="0.25">
      <c r="B64" s="136" t="s">
        <v>11</v>
      </c>
      <c r="C64" s="357"/>
      <c r="D64" s="357"/>
      <c r="E64" s="357"/>
      <c r="F64" s="366"/>
      <c r="G64" s="368"/>
      <c r="H64" s="64">
        <f t="shared" si="4"/>
        <v>3.3231000000000004E-2</v>
      </c>
      <c r="I64" s="357"/>
      <c r="J64" s="357"/>
      <c r="K64" s="357"/>
      <c r="L64" s="368"/>
      <c r="M64" s="368"/>
      <c r="N64" s="368"/>
      <c r="O64" s="37">
        <f>H64+I59+J59+K59</f>
        <v>0.15857099999999999</v>
      </c>
      <c r="P64" s="380"/>
      <c r="Q64" s="38">
        <f t="shared" si="5"/>
        <v>6.6E-3</v>
      </c>
      <c r="R64" s="357"/>
      <c r="S64" s="37">
        <f>+P59+Q64+R59</f>
        <v>2.6587E-2</v>
      </c>
      <c r="T64" s="287">
        <f>F59+O64+S64</f>
        <v>0.66253300000000004</v>
      </c>
    </row>
    <row r="65" spans="2:21" s="22" customFormat="1" x14ac:dyDescent="0.25">
      <c r="B65" s="129" t="s">
        <v>28</v>
      </c>
      <c r="C65" s="39"/>
      <c r="D65" s="40"/>
      <c r="E65" s="39"/>
      <c r="F65" s="42"/>
      <c r="G65" s="60"/>
      <c r="H65" s="39"/>
      <c r="I65" s="40"/>
      <c r="J65" s="39"/>
      <c r="K65" s="39"/>
      <c r="L65" s="39"/>
      <c r="M65" s="39"/>
      <c r="N65" s="39"/>
      <c r="O65" s="42"/>
      <c r="P65" s="39"/>
      <c r="Q65" s="40"/>
      <c r="R65" s="41"/>
      <c r="S65" s="41"/>
      <c r="T65" s="288"/>
    </row>
    <row r="66" spans="2:21" s="22" customFormat="1" x14ac:dyDescent="0.25">
      <c r="B66" s="137" t="s">
        <v>20</v>
      </c>
      <c r="C66" s="367" t="s">
        <v>26</v>
      </c>
      <c r="D66" s="367" t="s">
        <v>26</v>
      </c>
      <c r="E66" s="375">
        <f>D173</f>
        <v>58.93</v>
      </c>
      <c r="F66" s="373">
        <f>SUM(C66:E68)</f>
        <v>58.93</v>
      </c>
      <c r="G66" s="44">
        <f>E175</f>
        <v>73.39</v>
      </c>
      <c r="H66" s="367" t="s">
        <v>26</v>
      </c>
      <c r="I66" s="367" t="s">
        <v>26</v>
      </c>
      <c r="J66" s="367" t="s">
        <v>26</v>
      </c>
      <c r="K66" s="367" t="s">
        <v>26</v>
      </c>
      <c r="L66" s="375">
        <f>E187</f>
        <v>0</v>
      </c>
      <c r="M66" s="375">
        <f>E188</f>
        <v>0</v>
      </c>
      <c r="N66" s="375">
        <f>E189</f>
        <v>0</v>
      </c>
      <c r="O66" s="45">
        <f>G66+L66+M66+N66</f>
        <v>73.39</v>
      </c>
      <c r="P66" s="367" t="s">
        <v>26</v>
      </c>
      <c r="Q66" s="375">
        <f>D193</f>
        <v>-23.13</v>
      </c>
      <c r="R66" s="367" t="s">
        <v>26</v>
      </c>
      <c r="S66" s="373">
        <f>Q66</f>
        <v>-23.13</v>
      </c>
      <c r="T66" s="289">
        <f>F66+O66+S66</f>
        <v>109.19</v>
      </c>
    </row>
    <row r="67" spans="2:21" s="22" customFormat="1" x14ac:dyDescent="0.25">
      <c r="B67" s="130" t="s">
        <v>18</v>
      </c>
      <c r="C67" s="356"/>
      <c r="D67" s="356"/>
      <c r="E67" s="375"/>
      <c r="F67" s="373"/>
      <c r="G67" s="44">
        <f>E176</f>
        <v>468.45000000000005</v>
      </c>
      <c r="H67" s="356"/>
      <c r="I67" s="356"/>
      <c r="J67" s="356"/>
      <c r="K67" s="356"/>
      <c r="L67" s="375"/>
      <c r="M67" s="375"/>
      <c r="N67" s="375"/>
      <c r="O67" s="138">
        <f>G67+L66+M66+N66</f>
        <v>468.45000000000005</v>
      </c>
      <c r="P67" s="356"/>
      <c r="Q67" s="375"/>
      <c r="R67" s="356"/>
      <c r="S67" s="373"/>
      <c r="T67" s="290">
        <f>F66+O67+S66</f>
        <v>504.25</v>
      </c>
    </row>
    <row r="68" spans="2:21" s="22" customFormat="1" x14ac:dyDescent="0.25">
      <c r="B68" s="131" t="s">
        <v>19</v>
      </c>
      <c r="C68" s="357"/>
      <c r="D68" s="357"/>
      <c r="E68" s="376"/>
      <c r="F68" s="374"/>
      <c r="G68" s="47">
        <f>E177</f>
        <v>1152.93</v>
      </c>
      <c r="H68" s="357"/>
      <c r="I68" s="357"/>
      <c r="J68" s="357"/>
      <c r="K68" s="357"/>
      <c r="L68" s="376"/>
      <c r="M68" s="376"/>
      <c r="N68" s="376"/>
      <c r="O68" s="139">
        <f>G68+L66+M66+N66</f>
        <v>1152.93</v>
      </c>
      <c r="P68" s="357"/>
      <c r="Q68" s="376"/>
      <c r="R68" s="357"/>
      <c r="S68" s="374"/>
      <c r="T68" s="291">
        <f>F66+O68+S66</f>
        <v>1188.73</v>
      </c>
    </row>
    <row r="69" spans="2:21" s="22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22" customFormat="1" x14ac:dyDescent="0.25">
      <c r="B70" s="61" t="s">
        <v>21</v>
      </c>
      <c r="C70" s="62"/>
      <c r="D70" s="62"/>
      <c r="E70" s="62"/>
      <c r="F70" s="63"/>
      <c r="G70" s="62"/>
      <c r="H70" s="62"/>
      <c r="I70" s="62"/>
      <c r="J70" s="62"/>
      <c r="K70" s="62"/>
      <c r="L70" s="62"/>
      <c r="M70" s="62"/>
      <c r="N70" s="62"/>
      <c r="O70" s="63"/>
      <c r="P70" s="62"/>
      <c r="Q70" s="62"/>
      <c r="T70" s="314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09"/>
    </row>
    <row r="72" spans="2:21" ht="24" customHeight="1" x14ac:dyDescent="0.25">
      <c r="B72" s="275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09"/>
    </row>
    <row r="73" spans="2:21" s="22" customFormat="1" ht="15" customHeight="1" x14ac:dyDescent="0.25">
      <c r="B73" s="124" t="s">
        <v>61</v>
      </c>
      <c r="C73" s="70"/>
      <c r="D73" s="71"/>
      <c r="E73" s="71"/>
      <c r="F73" s="359" t="s">
        <v>25</v>
      </c>
      <c r="G73" s="107"/>
      <c r="H73" s="108"/>
      <c r="I73" s="108"/>
      <c r="J73" s="108"/>
      <c r="K73" s="108"/>
      <c r="L73" s="108"/>
      <c r="M73" s="108"/>
      <c r="N73" s="108"/>
      <c r="O73" s="359" t="s">
        <v>38</v>
      </c>
      <c r="P73" s="107"/>
      <c r="Q73" s="108"/>
      <c r="R73" s="108"/>
      <c r="S73" s="359" t="s">
        <v>27</v>
      </c>
      <c r="T73" s="362" t="s">
        <v>7</v>
      </c>
    </row>
    <row r="74" spans="2:21" s="22" customFormat="1" ht="15" customHeight="1" x14ac:dyDescent="0.25">
      <c r="B74" s="125" t="s">
        <v>34</v>
      </c>
      <c r="C74" s="105"/>
      <c r="D74" s="106"/>
      <c r="E74" s="106"/>
      <c r="F74" s="360"/>
      <c r="G74" s="109"/>
      <c r="H74" s="110"/>
      <c r="I74" s="110"/>
      <c r="J74" s="110"/>
      <c r="K74" s="110"/>
      <c r="L74" s="110"/>
      <c r="M74" s="110"/>
      <c r="N74" s="110"/>
      <c r="O74" s="360"/>
      <c r="P74" s="109"/>
      <c r="Q74" s="110"/>
      <c r="R74" s="110"/>
      <c r="S74" s="360"/>
      <c r="T74" s="363"/>
    </row>
    <row r="75" spans="2:21" s="22" customFormat="1" ht="15" customHeight="1" x14ac:dyDescent="0.25">
      <c r="B75" s="126" t="s">
        <v>74</v>
      </c>
      <c r="C75" s="31" t="s">
        <v>56</v>
      </c>
      <c r="D75" s="31" t="s">
        <v>14</v>
      </c>
      <c r="E75" s="31" t="s">
        <v>0</v>
      </c>
      <c r="F75" s="361"/>
      <c r="G75" s="53" t="s">
        <v>15</v>
      </c>
      <c r="H75" s="53" t="s">
        <v>16</v>
      </c>
      <c r="I75" s="53" t="s">
        <v>6</v>
      </c>
      <c r="J75" s="53" t="s">
        <v>5</v>
      </c>
      <c r="K75" s="53" t="s">
        <v>1</v>
      </c>
      <c r="L75" s="32" t="s">
        <v>23</v>
      </c>
      <c r="M75" s="33" t="s">
        <v>24</v>
      </c>
      <c r="N75" s="32" t="s">
        <v>47</v>
      </c>
      <c r="O75" s="361"/>
      <c r="P75" s="53" t="s">
        <v>4</v>
      </c>
      <c r="Q75" s="54" t="s">
        <v>2</v>
      </c>
      <c r="R75" s="53" t="s">
        <v>17</v>
      </c>
      <c r="S75" s="361"/>
      <c r="T75" s="364"/>
    </row>
    <row r="76" spans="2:21" s="22" customFormat="1" x14ac:dyDescent="0.25">
      <c r="B76" s="127" t="s">
        <v>66</v>
      </c>
      <c r="C76" s="93"/>
      <c r="D76" s="91"/>
      <c r="E76" s="91"/>
      <c r="F76" s="98"/>
      <c r="G76" s="91"/>
      <c r="H76" s="93"/>
      <c r="I76" s="91"/>
      <c r="J76" s="91"/>
      <c r="K76" s="91"/>
      <c r="L76" s="91"/>
      <c r="M76" s="91"/>
      <c r="N76" s="91"/>
      <c r="O76" s="37"/>
      <c r="P76" s="93"/>
      <c r="Q76" s="91"/>
      <c r="R76" s="34"/>
      <c r="S76" s="34"/>
      <c r="T76" s="286"/>
    </row>
    <row r="77" spans="2:21" s="22" customFormat="1" x14ac:dyDescent="0.25">
      <c r="B77" s="136" t="s">
        <v>22</v>
      </c>
      <c r="C77" s="356">
        <f>ROUND(B15*C171,6)</f>
        <v>0.43379000000000001</v>
      </c>
      <c r="D77" s="356">
        <f>ROUND(B15*C172,6)</f>
        <v>3.5638999999999997E-2</v>
      </c>
      <c r="E77" s="356">
        <f>C173</f>
        <v>7.9459999999999999E-3</v>
      </c>
      <c r="F77" s="365">
        <f>SUM(C77:E82)</f>
        <v>0.47737499999999999</v>
      </c>
      <c r="G77" s="367" t="s">
        <v>26</v>
      </c>
      <c r="H77" s="64">
        <f t="shared" ref="H77:H82" si="6">F178</f>
        <v>0</v>
      </c>
      <c r="I77" s="356">
        <f>ROUND(B15*F184,6)</f>
        <v>0.109699</v>
      </c>
      <c r="J77" s="356">
        <f>C185</f>
        <v>1.186E-3</v>
      </c>
      <c r="K77" s="356">
        <f>C186</f>
        <v>1.4455000000000001E-2</v>
      </c>
      <c r="L77" s="367" t="s">
        <v>26</v>
      </c>
      <c r="M77" s="367" t="s">
        <v>26</v>
      </c>
      <c r="N77" s="367" t="s">
        <v>26</v>
      </c>
      <c r="O77" s="37">
        <f>H77+I77+J77+K77</f>
        <v>0.12534000000000001</v>
      </c>
      <c r="P77" s="379">
        <f>C192</f>
        <v>1.2695E-2</v>
      </c>
      <c r="Q77" s="35">
        <f t="shared" ref="Q77:Q82" si="7">C193</f>
        <v>0</v>
      </c>
      <c r="R77" s="356">
        <f>C199</f>
        <v>7.2920000000000007E-3</v>
      </c>
      <c r="S77" s="37">
        <f>+P77+Q77+R77</f>
        <v>1.9987000000000001E-2</v>
      </c>
      <c r="T77" s="287">
        <f>F77+O77+S77</f>
        <v>0.62270199999999998</v>
      </c>
    </row>
    <row r="78" spans="2:21" s="22" customFormat="1" x14ac:dyDescent="0.25">
      <c r="B78" s="136" t="s">
        <v>46</v>
      </c>
      <c r="C78" s="356"/>
      <c r="D78" s="356"/>
      <c r="E78" s="356"/>
      <c r="F78" s="365"/>
      <c r="G78" s="367"/>
      <c r="H78" s="64">
        <f t="shared" si="6"/>
        <v>0.11729200000000001</v>
      </c>
      <c r="I78" s="356"/>
      <c r="J78" s="356"/>
      <c r="K78" s="356"/>
      <c r="L78" s="367"/>
      <c r="M78" s="367"/>
      <c r="N78" s="367"/>
      <c r="O78" s="37">
        <f>H78+I77+J77+K77</f>
        <v>0.24263199999999999</v>
      </c>
      <c r="P78" s="379"/>
      <c r="Q78" s="35">
        <f t="shared" si="7"/>
        <v>4.6199999999999998E-2</v>
      </c>
      <c r="R78" s="356"/>
      <c r="S78" s="37">
        <f>+P77+Q78+R77</f>
        <v>6.6186999999999996E-2</v>
      </c>
      <c r="T78" s="287">
        <f>F77+O78+S78</f>
        <v>0.78619399999999995</v>
      </c>
    </row>
    <row r="79" spans="2:21" s="22" customFormat="1" x14ac:dyDescent="0.25">
      <c r="B79" s="136" t="s">
        <v>8</v>
      </c>
      <c r="C79" s="356"/>
      <c r="D79" s="356"/>
      <c r="E79" s="356"/>
      <c r="F79" s="365"/>
      <c r="G79" s="367"/>
      <c r="H79" s="64">
        <f t="shared" si="6"/>
        <v>0.107354</v>
      </c>
      <c r="I79" s="356"/>
      <c r="J79" s="356"/>
      <c r="K79" s="356"/>
      <c r="L79" s="367"/>
      <c r="M79" s="367"/>
      <c r="N79" s="367"/>
      <c r="O79" s="37">
        <f>H79+I77+J77+K77</f>
        <v>0.23269399999999998</v>
      </c>
      <c r="P79" s="379"/>
      <c r="Q79" s="35">
        <f t="shared" si="7"/>
        <v>2.7300000000000001E-2</v>
      </c>
      <c r="R79" s="356"/>
      <c r="S79" s="37">
        <f>+P77+Q79+R77</f>
        <v>4.7287000000000003E-2</v>
      </c>
      <c r="T79" s="287">
        <f>F77+O79+S79</f>
        <v>0.75735599999999992</v>
      </c>
    </row>
    <row r="80" spans="2:21" s="22" customFormat="1" x14ac:dyDescent="0.25">
      <c r="B80" s="136" t="s">
        <v>9</v>
      </c>
      <c r="C80" s="356"/>
      <c r="D80" s="356"/>
      <c r="E80" s="356"/>
      <c r="F80" s="365"/>
      <c r="G80" s="367"/>
      <c r="H80" s="64">
        <f t="shared" si="6"/>
        <v>0.107806</v>
      </c>
      <c r="I80" s="356"/>
      <c r="J80" s="356"/>
      <c r="K80" s="356"/>
      <c r="L80" s="367"/>
      <c r="M80" s="367"/>
      <c r="N80" s="367"/>
      <c r="O80" s="37">
        <f>H80+I77+J77+K77</f>
        <v>0.23314599999999999</v>
      </c>
      <c r="P80" s="379"/>
      <c r="Q80" s="35">
        <f t="shared" si="7"/>
        <v>2.2100000000000002E-2</v>
      </c>
      <c r="R80" s="356"/>
      <c r="S80" s="37">
        <f>+P77+Q80+R77</f>
        <v>4.2086999999999999E-2</v>
      </c>
      <c r="T80" s="287">
        <f>F77+O80+S80</f>
        <v>0.75260799999999994</v>
      </c>
    </row>
    <row r="81" spans="2:21" s="22" customFormat="1" x14ac:dyDescent="0.25">
      <c r="B81" s="136" t="s">
        <v>10</v>
      </c>
      <c r="C81" s="356"/>
      <c r="D81" s="356"/>
      <c r="E81" s="356"/>
      <c r="F81" s="365"/>
      <c r="G81" s="367"/>
      <c r="H81" s="64">
        <f t="shared" si="6"/>
        <v>8.0554000000000001E-2</v>
      </c>
      <c r="I81" s="356"/>
      <c r="J81" s="356"/>
      <c r="K81" s="356"/>
      <c r="L81" s="367"/>
      <c r="M81" s="367"/>
      <c r="N81" s="367"/>
      <c r="O81" s="37">
        <f>H81+I77+J77+K77</f>
        <v>0.20589399999999999</v>
      </c>
      <c r="P81" s="379"/>
      <c r="Q81" s="35">
        <f t="shared" si="7"/>
        <v>1.5800000000000002E-2</v>
      </c>
      <c r="R81" s="356"/>
      <c r="S81" s="37">
        <f>+P77+Q81+R77</f>
        <v>3.5786999999999999E-2</v>
      </c>
      <c r="T81" s="287">
        <f>F77+O81+S81</f>
        <v>0.71905600000000003</v>
      </c>
    </row>
    <row r="82" spans="2:21" s="22" customFormat="1" x14ac:dyDescent="0.25">
      <c r="B82" s="136" t="s">
        <v>11</v>
      </c>
      <c r="C82" s="357"/>
      <c r="D82" s="357"/>
      <c r="E82" s="357"/>
      <c r="F82" s="366"/>
      <c r="G82" s="368"/>
      <c r="H82" s="64">
        <f t="shared" si="6"/>
        <v>4.0804E-2</v>
      </c>
      <c r="I82" s="357"/>
      <c r="J82" s="357"/>
      <c r="K82" s="357"/>
      <c r="L82" s="368"/>
      <c r="M82" s="368"/>
      <c r="N82" s="368"/>
      <c r="O82" s="37">
        <f>H82+I77+J77+K77</f>
        <v>0.16614399999999999</v>
      </c>
      <c r="P82" s="380"/>
      <c r="Q82" s="38">
        <f t="shared" si="7"/>
        <v>6.6E-3</v>
      </c>
      <c r="R82" s="357"/>
      <c r="S82" s="37">
        <f>+P77+Q82+R77</f>
        <v>2.6587E-2</v>
      </c>
      <c r="T82" s="287">
        <f>F77+O82+S82</f>
        <v>0.67010599999999998</v>
      </c>
    </row>
    <row r="83" spans="2:21" s="22" customFormat="1" x14ac:dyDescent="0.25">
      <c r="B83" s="129" t="s">
        <v>28</v>
      </c>
      <c r="C83" s="39"/>
      <c r="D83" s="40"/>
      <c r="E83" s="39"/>
      <c r="F83" s="42"/>
      <c r="G83" s="60"/>
      <c r="H83" s="39"/>
      <c r="I83" s="40"/>
      <c r="J83" s="39"/>
      <c r="K83" s="39"/>
      <c r="L83" s="39"/>
      <c r="M83" s="39"/>
      <c r="N83" s="39"/>
      <c r="O83" s="42"/>
      <c r="P83" s="39"/>
      <c r="Q83" s="40"/>
      <c r="R83" s="41"/>
      <c r="S83" s="41"/>
      <c r="T83" s="288"/>
    </row>
    <row r="84" spans="2:21" s="22" customFormat="1" x14ac:dyDescent="0.25">
      <c r="B84" s="137" t="s">
        <v>20</v>
      </c>
      <c r="C84" s="367" t="s">
        <v>26</v>
      </c>
      <c r="D84" s="367" t="s">
        <v>26</v>
      </c>
      <c r="E84" s="375">
        <f>D173</f>
        <v>58.93</v>
      </c>
      <c r="F84" s="373">
        <f>SUM(C84:E86)</f>
        <v>58.93</v>
      </c>
      <c r="G84" s="44">
        <f>F175</f>
        <v>65.88</v>
      </c>
      <c r="H84" s="367" t="s">
        <v>26</v>
      </c>
      <c r="I84" s="367" t="s">
        <v>26</v>
      </c>
      <c r="J84" s="367" t="s">
        <v>26</v>
      </c>
      <c r="K84" s="367" t="s">
        <v>26</v>
      </c>
      <c r="L84" s="375">
        <f>F187</f>
        <v>0</v>
      </c>
      <c r="M84" s="375">
        <f>F188</f>
        <v>0</v>
      </c>
      <c r="N84" s="375">
        <f>F189</f>
        <v>0</v>
      </c>
      <c r="O84" s="45">
        <f>G84+L84+M84+N84</f>
        <v>65.88</v>
      </c>
      <c r="P84" s="367" t="s">
        <v>26</v>
      </c>
      <c r="Q84" s="375">
        <f>D193</f>
        <v>-23.13</v>
      </c>
      <c r="R84" s="367" t="s">
        <v>26</v>
      </c>
      <c r="S84" s="373">
        <f>Q84</f>
        <v>-23.13</v>
      </c>
      <c r="T84" s="289">
        <f>F84+O84+S84</f>
        <v>101.68</v>
      </c>
    </row>
    <row r="85" spans="2:21" s="22" customFormat="1" x14ac:dyDescent="0.25">
      <c r="B85" s="130" t="s">
        <v>18</v>
      </c>
      <c r="C85" s="356"/>
      <c r="D85" s="356"/>
      <c r="E85" s="375"/>
      <c r="F85" s="373"/>
      <c r="G85" s="44">
        <f>F176</f>
        <v>460.09000000000003</v>
      </c>
      <c r="H85" s="356"/>
      <c r="I85" s="356"/>
      <c r="J85" s="356"/>
      <c r="K85" s="356"/>
      <c r="L85" s="375"/>
      <c r="M85" s="375"/>
      <c r="N85" s="375"/>
      <c r="O85" s="138">
        <f>G85+L84+M84+N84</f>
        <v>460.09000000000003</v>
      </c>
      <c r="P85" s="356"/>
      <c r="Q85" s="375"/>
      <c r="R85" s="356"/>
      <c r="S85" s="373"/>
      <c r="T85" s="290">
        <f>F84+O85+S84</f>
        <v>495.89</v>
      </c>
    </row>
    <row r="86" spans="2:21" s="22" customFormat="1" x14ac:dyDescent="0.25">
      <c r="B86" s="131" t="s">
        <v>19</v>
      </c>
      <c r="C86" s="357"/>
      <c r="D86" s="357"/>
      <c r="E86" s="376"/>
      <c r="F86" s="374"/>
      <c r="G86" s="47">
        <f>F177</f>
        <v>960.54000000000008</v>
      </c>
      <c r="H86" s="357"/>
      <c r="I86" s="357"/>
      <c r="J86" s="357"/>
      <c r="K86" s="357"/>
      <c r="L86" s="376"/>
      <c r="M86" s="376"/>
      <c r="N86" s="376"/>
      <c r="O86" s="139">
        <f>G86+L84+M84+N84</f>
        <v>960.54000000000008</v>
      </c>
      <c r="P86" s="357"/>
      <c r="Q86" s="376"/>
      <c r="R86" s="357"/>
      <c r="S86" s="374"/>
      <c r="T86" s="291">
        <f>F84+O86+S84</f>
        <v>996.34</v>
      </c>
    </row>
    <row r="87" spans="2:21" s="22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22" customFormat="1" x14ac:dyDescent="0.25">
      <c r="B88" s="61" t="s">
        <v>21</v>
      </c>
      <c r="C88" s="62"/>
      <c r="D88" s="62"/>
      <c r="E88" s="62"/>
      <c r="F88" s="63"/>
      <c r="G88" s="62"/>
      <c r="H88" s="62"/>
      <c r="I88" s="62"/>
      <c r="J88" s="62"/>
      <c r="K88" s="62"/>
      <c r="L88" s="62"/>
      <c r="M88" s="62"/>
      <c r="N88" s="62"/>
      <c r="O88" s="63"/>
      <c r="P88" s="62"/>
      <c r="Q88" s="62"/>
      <c r="T88" s="314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09"/>
    </row>
    <row r="90" spans="2:21" ht="24" customHeight="1" x14ac:dyDescent="0.25">
      <c r="B90" s="275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09"/>
    </row>
    <row r="91" spans="2:21" s="22" customFormat="1" ht="15" customHeight="1" x14ac:dyDescent="0.25">
      <c r="B91" s="124" t="s">
        <v>61</v>
      </c>
      <c r="C91" s="103"/>
      <c r="D91" s="104"/>
      <c r="E91" s="104"/>
      <c r="F91" s="359" t="s">
        <v>25</v>
      </c>
      <c r="G91" s="107"/>
      <c r="H91" s="108"/>
      <c r="I91" s="108"/>
      <c r="J91" s="108"/>
      <c r="K91" s="108"/>
      <c r="L91" s="108"/>
      <c r="M91" s="108"/>
      <c r="N91" s="108"/>
      <c r="O91" s="359" t="s">
        <v>38</v>
      </c>
      <c r="P91" s="107"/>
      <c r="Q91" s="108"/>
      <c r="R91" s="108"/>
      <c r="S91" s="359" t="s">
        <v>27</v>
      </c>
      <c r="T91" s="362" t="s">
        <v>7</v>
      </c>
    </row>
    <row r="92" spans="2:21" s="22" customFormat="1" ht="15" customHeight="1" x14ac:dyDescent="0.25">
      <c r="B92" s="133" t="s">
        <v>35</v>
      </c>
      <c r="C92" s="105"/>
      <c r="D92" s="106"/>
      <c r="E92" s="106"/>
      <c r="F92" s="360"/>
      <c r="G92" s="109"/>
      <c r="H92" s="110"/>
      <c r="I92" s="110"/>
      <c r="J92" s="110"/>
      <c r="K92" s="110"/>
      <c r="L92" s="110"/>
      <c r="M92" s="110"/>
      <c r="N92" s="110"/>
      <c r="O92" s="360"/>
      <c r="P92" s="109"/>
      <c r="Q92" s="110"/>
      <c r="R92" s="110"/>
      <c r="S92" s="360"/>
      <c r="T92" s="363"/>
    </row>
    <row r="93" spans="2:21" s="22" customFormat="1" ht="15" customHeight="1" x14ac:dyDescent="0.25">
      <c r="B93" s="126" t="s">
        <v>74</v>
      </c>
      <c r="C93" s="31" t="s">
        <v>56</v>
      </c>
      <c r="D93" s="31" t="s">
        <v>14</v>
      </c>
      <c r="E93" s="31" t="s">
        <v>0</v>
      </c>
      <c r="F93" s="361"/>
      <c r="G93" s="53" t="s">
        <v>15</v>
      </c>
      <c r="H93" s="53" t="s">
        <v>16</v>
      </c>
      <c r="I93" s="53" t="s">
        <v>6</v>
      </c>
      <c r="J93" s="53" t="s">
        <v>5</v>
      </c>
      <c r="K93" s="53" t="s">
        <v>1</v>
      </c>
      <c r="L93" s="32" t="s">
        <v>23</v>
      </c>
      <c r="M93" s="33" t="s">
        <v>24</v>
      </c>
      <c r="N93" s="32" t="s">
        <v>47</v>
      </c>
      <c r="O93" s="361"/>
      <c r="P93" s="53" t="s">
        <v>4</v>
      </c>
      <c r="Q93" s="53" t="s">
        <v>2</v>
      </c>
      <c r="R93" s="53" t="s">
        <v>17</v>
      </c>
      <c r="S93" s="361"/>
      <c r="T93" s="364"/>
    </row>
    <row r="94" spans="2:21" s="22" customFormat="1" x14ac:dyDescent="0.25">
      <c r="B94" s="127" t="s">
        <v>66</v>
      </c>
      <c r="C94" s="93"/>
      <c r="D94" s="91"/>
      <c r="E94" s="91"/>
      <c r="F94" s="37"/>
      <c r="G94" s="93"/>
      <c r="H94" s="91"/>
      <c r="I94" s="91"/>
      <c r="J94" s="91"/>
      <c r="K94" s="91"/>
      <c r="L94" s="91"/>
      <c r="M94" s="91"/>
      <c r="N94" s="91"/>
      <c r="O94" s="37"/>
      <c r="P94" s="91"/>
      <c r="Q94" s="91"/>
      <c r="R94" s="34"/>
      <c r="S94" s="34"/>
      <c r="T94" s="286"/>
    </row>
    <row r="95" spans="2:21" s="22" customFormat="1" x14ac:dyDescent="0.25">
      <c r="B95" s="136" t="s">
        <v>22</v>
      </c>
      <c r="C95" s="356">
        <f>ROUND(B15*C171,6)</f>
        <v>0.43379000000000001</v>
      </c>
      <c r="D95" s="356">
        <f>ROUND(B15*C172,6)</f>
        <v>3.5638999999999997E-2</v>
      </c>
      <c r="E95" s="356">
        <f>C173</f>
        <v>7.9459999999999999E-3</v>
      </c>
      <c r="F95" s="365">
        <f>SUM(C95:E100)</f>
        <v>0.47737499999999999</v>
      </c>
      <c r="G95" s="367" t="s">
        <v>26</v>
      </c>
      <c r="H95" s="35">
        <f t="shared" ref="H95:H100" si="8">G178</f>
        <v>0</v>
      </c>
      <c r="I95" s="356">
        <f>ROUND(B15*G184,6)</f>
        <v>0.109699</v>
      </c>
      <c r="J95" s="356">
        <f>C185</f>
        <v>1.186E-3</v>
      </c>
      <c r="K95" s="356">
        <f>C186</f>
        <v>1.4455000000000001E-2</v>
      </c>
      <c r="L95" s="367" t="s">
        <v>26</v>
      </c>
      <c r="M95" s="367" t="s">
        <v>26</v>
      </c>
      <c r="N95" s="367" t="s">
        <v>26</v>
      </c>
      <c r="O95" s="37">
        <f>H95+I95+J95+K95</f>
        <v>0.12534000000000001</v>
      </c>
      <c r="P95" s="356">
        <f>C192</f>
        <v>1.2695E-2</v>
      </c>
      <c r="Q95" s="35">
        <f t="shared" ref="Q95:Q100" si="9">C193</f>
        <v>0</v>
      </c>
      <c r="R95" s="356">
        <f>C199</f>
        <v>7.2920000000000007E-3</v>
      </c>
      <c r="S95" s="37">
        <f>+P95+Q95+R95</f>
        <v>1.9987000000000001E-2</v>
      </c>
      <c r="T95" s="287">
        <f>F95+O95+S95</f>
        <v>0.62270199999999998</v>
      </c>
    </row>
    <row r="96" spans="2:21" s="22" customFormat="1" x14ac:dyDescent="0.25">
      <c r="B96" s="136" t="s">
        <v>46</v>
      </c>
      <c r="C96" s="356"/>
      <c r="D96" s="356"/>
      <c r="E96" s="356"/>
      <c r="F96" s="365"/>
      <c r="G96" s="367"/>
      <c r="H96" s="35">
        <f t="shared" si="8"/>
        <v>0.16543099999999999</v>
      </c>
      <c r="I96" s="356"/>
      <c r="J96" s="356"/>
      <c r="K96" s="356"/>
      <c r="L96" s="367"/>
      <c r="M96" s="367"/>
      <c r="N96" s="367"/>
      <c r="O96" s="37">
        <f>H96+I95+J95+K95</f>
        <v>0.290771</v>
      </c>
      <c r="P96" s="356"/>
      <c r="Q96" s="35">
        <f t="shared" si="9"/>
        <v>4.6199999999999998E-2</v>
      </c>
      <c r="R96" s="356"/>
      <c r="S96" s="37">
        <f>+P95+Q96+R95</f>
        <v>6.6186999999999996E-2</v>
      </c>
      <c r="T96" s="287">
        <f>F95+O96+S96</f>
        <v>0.83433299999999999</v>
      </c>
    </row>
    <row r="97" spans="2:21" s="22" customFormat="1" x14ac:dyDescent="0.25">
      <c r="B97" s="136" t="s">
        <v>8</v>
      </c>
      <c r="C97" s="356"/>
      <c r="D97" s="356"/>
      <c r="E97" s="356"/>
      <c r="F97" s="365"/>
      <c r="G97" s="367"/>
      <c r="H97" s="35">
        <f t="shared" si="8"/>
        <v>0.15141499999999999</v>
      </c>
      <c r="I97" s="356"/>
      <c r="J97" s="356"/>
      <c r="K97" s="356"/>
      <c r="L97" s="367"/>
      <c r="M97" s="367"/>
      <c r="N97" s="367"/>
      <c r="O97" s="37">
        <f>H97+I95+J95+K95</f>
        <v>0.27675500000000003</v>
      </c>
      <c r="P97" s="356"/>
      <c r="Q97" s="35">
        <f t="shared" si="9"/>
        <v>2.7300000000000001E-2</v>
      </c>
      <c r="R97" s="356"/>
      <c r="S97" s="37">
        <f>+P95+Q97+R95</f>
        <v>4.7287000000000003E-2</v>
      </c>
      <c r="T97" s="287">
        <f>F95+O97+S97</f>
        <v>0.80141699999999993</v>
      </c>
    </row>
    <row r="98" spans="2:21" s="22" customFormat="1" x14ac:dyDescent="0.25">
      <c r="B98" s="136" t="s">
        <v>9</v>
      </c>
      <c r="C98" s="356"/>
      <c r="D98" s="356"/>
      <c r="E98" s="356"/>
      <c r="F98" s="365"/>
      <c r="G98" s="367"/>
      <c r="H98" s="35">
        <f t="shared" si="8"/>
        <v>0.15205199999999999</v>
      </c>
      <c r="I98" s="356"/>
      <c r="J98" s="356"/>
      <c r="K98" s="356"/>
      <c r="L98" s="367"/>
      <c r="M98" s="367"/>
      <c r="N98" s="367"/>
      <c r="O98" s="37">
        <f>H98+I95+J95+K95</f>
        <v>0.27739200000000003</v>
      </c>
      <c r="P98" s="356"/>
      <c r="Q98" s="35">
        <f t="shared" si="9"/>
        <v>2.2100000000000002E-2</v>
      </c>
      <c r="R98" s="356"/>
      <c r="S98" s="37">
        <f>+P95+Q98+R95</f>
        <v>4.2086999999999999E-2</v>
      </c>
      <c r="T98" s="287">
        <f>F95+O98+S98</f>
        <v>0.79685399999999995</v>
      </c>
    </row>
    <row r="99" spans="2:21" s="22" customFormat="1" x14ac:dyDescent="0.25">
      <c r="B99" s="136" t="s">
        <v>10</v>
      </c>
      <c r="C99" s="356"/>
      <c r="D99" s="356"/>
      <c r="E99" s="356"/>
      <c r="F99" s="365"/>
      <c r="G99" s="367"/>
      <c r="H99" s="35">
        <f t="shared" si="8"/>
        <v>0.11361399999999999</v>
      </c>
      <c r="I99" s="356"/>
      <c r="J99" s="356"/>
      <c r="K99" s="356"/>
      <c r="L99" s="367"/>
      <c r="M99" s="367"/>
      <c r="N99" s="367"/>
      <c r="O99" s="37">
        <f>H99+I95+J95+K95</f>
        <v>0.23895399999999997</v>
      </c>
      <c r="P99" s="356"/>
      <c r="Q99" s="35">
        <f t="shared" si="9"/>
        <v>1.5800000000000002E-2</v>
      </c>
      <c r="R99" s="356"/>
      <c r="S99" s="37">
        <f>+P95+Q99+R95</f>
        <v>3.5786999999999999E-2</v>
      </c>
      <c r="T99" s="287">
        <f>F95+O99+S99</f>
        <v>0.75211600000000001</v>
      </c>
    </row>
    <row r="100" spans="2:21" s="22" customFormat="1" x14ac:dyDescent="0.25">
      <c r="B100" s="136" t="s">
        <v>11</v>
      </c>
      <c r="C100" s="357"/>
      <c r="D100" s="357"/>
      <c r="E100" s="357"/>
      <c r="F100" s="366"/>
      <c r="G100" s="368"/>
      <c r="H100" s="35">
        <f t="shared" si="8"/>
        <v>5.7549999999999997E-2</v>
      </c>
      <c r="I100" s="357"/>
      <c r="J100" s="357"/>
      <c r="K100" s="357"/>
      <c r="L100" s="368"/>
      <c r="M100" s="368"/>
      <c r="N100" s="368"/>
      <c r="O100" s="37">
        <f>H100+I95+J95+K95</f>
        <v>0.18289</v>
      </c>
      <c r="P100" s="357"/>
      <c r="Q100" s="35">
        <f t="shared" si="9"/>
        <v>6.6E-3</v>
      </c>
      <c r="R100" s="357"/>
      <c r="S100" s="37">
        <f>+P95+Q100+R95</f>
        <v>2.6587E-2</v>
      </c>
      <c r="T100" s="287">
        <f>F95+O100+S100</f>
        <v>0.68685200000000002</v>
      </c>
    </row>
    <row r="101" spans="2:21" s="22" customFormat="1" x14ac:dyDescent="0.25">
      <c r="B101" s="129" t="s">
        <v>28</v>
      </c>
      <c r="C101" s="39"/>
      <c r="D101" s="40"/>
      <c r="E101" s="39"/>
      <c r="F101" s="42"/>
      <c r="G101" s="60"/>
      <c r="H101" s="39"/>
      <c r="I101" s="40"/>
      <c r="J101" s="39"/>
      <c r="K101" s="39"/>
      <c r="L101" s="39"/>
      <c r="M101" s="39"/>
      <c r="N101" s="39"/>
      <c r="O101" s="42"/>
      <c r="P101" s="39"/>
      <c r="Q101" s="40"/>
      <c r="R101" s="41"/>
      <c r="S101" s="41"/>
      <c r="T101" s="288"/>
    </row>
    <row r="102" spans="2:21" s="22" customFormat="1" x14ac:dyDescent="0.25">
      <c r="B102" s="137" t="s">
        <v>20</v>
      </c>
      <c r="C102" s="367" t="s">
        <v>26</v>
      </c>
      <c r="D102" s="367" t="s">
        <v>26</v>
      </c>
      <c r="E102" s="375">
        <f>D173</f>
        <v>58.93</v>
      </c>
      <c r="F102" s="373">
        <f>SUM(C102:E104)</f>
        <v>58.93</v>
      </c>
      <c r="G102" s="44">
        <f>G175</f>
        <v>85.08</v>
      </c>
      <c r="H102" s="367" t="s">
        <v>26</v>
      </c>
      <c r="I102" s="367" t="s">
        <v>26</v>
      </c>
      <c r="J102" s="367" t="s">
        <v>26</v>
      </c>
      <c r="K102" s="367" t="s">
        <v>26</v>
      </c>
      <c r="L102" s="375">
        <f>G187</f>
        <v>-0.34</v>
      </c>
      <c r="M102" s="375">
        <f>G188</f>
        <v>-0.56999999999999995</v>
      </c>
      <c r="N102" s="375">
        <f>G189</f>
        <v>0</v>
      </c>
      <c r="O102" s="45">
        <f>G102+L102+M102+N102</f>
        <v>84.17</v>
      </c>
      <c r="P102" s="367" t="s">
        <v>26</v>
      </c>
      <c r="Q102" s="375">
        <f>D193</f>
        <v>-23.13</v>
      </c>
      <c r="R102" s="367" t="s">
        <v>26</v>
      </c>
      <c r="S102" s="373">
        <f>Q102</f>
        <v>-23.13</v>
      </c>
      <c r="T102" s="289">
        <f>F102+O102+S102</f>
        <v>119.97</v>
      </c>
    </row>
    <row r="103" spans="2:21" s="22" customFormat="1" x14ac:dyDescent="0.25">
      <c r="B103" s="130" t="s">
        <v>18</v>
      </c>
      <c r="C103" s="356"/>
      <c r="D103" s="356"/>
      <c r="E103" s="375"/>
      <c r="F103" s="373"/>
      <c r="G103" s="44">
        <f>G176</f>
        <v>596.30000000000007</v>
      </c>
      <c r="H103" s="356"/>
      <c r="I103" s="356"/>
      <c r="J103" s="356"/>
      <c r="K103" s="356"/>
      <c r="L103" s="375"/>
      <c r="M103" s="375"/>
      <c r="N103" s="375"/>
      <c r="O103" s="138">
        <f>G103+L102+M102+N102</f>
        <v>595.39</v>
      </c>
      <c r="P103" s="356"/>
      <c r="Q103" s="375"/>
      <c r="R103" s="356"/>
      <c r="S103" s="373"/>
      <c r="T103" s="290">
        <f>F102+O103+S102</f>
        <v>631.18999999999994</v>
      </c>
    </row>
    <row r="104" spans="2:21" s="22" customFormat="1" x14ac:dyDescent="0.25">
      <c r="B104" s="131" t="s">
        <v>19</v>
      </c>
      <c r="C104" s="357"/>
      <c r="D104" s="357"/>
      <c r="E104" s="376"/>
      <c r="F104" s="374"/>
      <c r="G104" s="47">
        <f>G177</f>
        <v>1227.19</v>
      </c>
      <c r="H104" s="357"/>
      <c r="I104" s="357"/>
      <c r="J104" s="357"/>
      <c r="K104" s="357"/>
      <c r="L104" s="376"/>
      <c r="M104" s="376"/>
      <c r="N104" s="376"/>
      <c r="O104" s="139">
        <f>G104+L102+M102+N102</f>
        <v>1226.2800000000002</v>
      </c>
      <c r="P104" s="357"/>
      <c r="Q104" s="376"/>
      <c r="R104" s="357"/>
      <c r="S104" s="374"/>
      <c r="T104" s="291">
        <f>F102+O104+S102</f>
        <v>1262.0800000000002</v>
      </c>
    </row>
    <row r="105" spans="2:21" s="22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22" customFormat="1" x14ac:dyDescent="0.25">
      <c r="B106" s="61" t="s">
        <v>21</v>
      </c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3"/>
      <c r="P106" s="62"/>
      <c r="Q106" s="62"/>
      <c r="T106" s="314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09"/>
    </row>
    <row r="108" spans="2:21" ht="24" customHeight="1" x14ac:dyDescent="0.25">
      <c r="B108" s="275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09"/>
    </row>
    <row r="109" spans="2:21" s="22" customFormat="1" ht="15" customHeight="1" x14ac:dyDescent="0.25">
      <c r="B109" s="124" t="s">
        <v>61</v>
      </c>
      <c r="C109" s="103"/>
      <c r="D109" s="104"/>
      <c r="E109" s="104"/>
      <c r="F109" s="359" t="s">
        <v>25</v>
      </c>
      <c r="G109" s="107"/>
      <c r="H109" s="108"/>
      <c r="I109" s="108"/>
      <c r="J109" s="108"/>
      <c r="K109" s="108"/>
      <c r="L109" s="108"/>
      <c r="M109" s="108"/>
      <c r="N109" s="108"/>
      <c r="O109" s="359" t="s">
        <v>38</v>
      </c>
      <c r="P109" s="107"/>
      <c r="Q109" s="108"/>
      <c r="R109" s="108"/>
      <c r="S109" s="359" t="s">
        <v>27</v>
      </c>
      <c r="T109" s="362" t="s">
        <v>7</v>
      </c>
    </row>
    <row r="110" spans="2:21" s="22" customFormat="1" ht="15" customHeight="1" x14ac:dyDescent="0.25">
      <c r="B110" s="133" t="s">
        <v>36</v>
      </c>
      <c r="C110" s="105"/>
      <c r="D110" s="106"/>
      <c r="E110" s="106"/>
      <c r="F110" s="360"/>
      <c r="G110" s="109"/>
      <c r="H110" s="110"/>
      <c r="I110" s="110"/>
      <c r="J110" s="110"/>
      <c r="K110" s="110"/>
      <c r="L110" s="110"/>
      <c r="M110" s="110"/>
      <c r="N110" s="110"/>
      <c r="O110" s="360"/>
      <c r="P110" s="109"/>
      <c r="Q110" s="110"/>
      <c r="R110" s="110"/>
      <c r="S110" s="360"/>
      <c r="T110" s="363"/>
    </row>
    <row r="111" spans="2:21" s="22" customFormat="1" ht="15" customHeight="1" x14ac:dyDescent="0.25">
      <c r="B111" s="126" t="s">
        <v>74</v>
      </c>
      <c r="C111" s="31" t="s">
        <v>56</v>
      </c>
      <c r="D111" s="31" t="s">
        <v>14</v>
      </c>
      <c r="E111" s="31" t="s">
        <v>0</v>
      </c>
      <c r="F111" s="361"/>
      <c r="G111" s="53" t="s">
        <v>15</v>
      </c>
      <c r="H111" s="53" t="s">
        <v>16</v>
      </c>
      <c r="I111" s="53" t="s">
        <v>6</v>
      </c>
      <c r="J111" s="53" t="s">
        <v>5</v>
      </c>
      <c r="K111" s="53" t="s">
        <v>1</v>
      </c>
      <c r="L111" s="32" t="s">
        <v>23</v>
      </c>
      <c r="M111" s="33" t="s">
        <v>24</v>
      </c>
      <c r="N111" s="32" t="s">
        <v>47</v>
      </c>
      <c r="O111" s="361"/>
      <c r="P111" s="53" t="s">
        <v>4</v>
      </c>
      <c r="Q111" s="53" t="s">
        <v>2</v>
      </c>
      <c r="R111" s="53" t="s">
        <v>17</v>
      </c>
      <c r="S111" s="361"/>
      <c r="T111" s="364"/>
    </row>
    <row r="112" spans="2:21" s="22" customFormat="1" x14ac:dyDescent="0.25">
      <c r="B112" s="127" t="s">
        <v>66</v>
      </c>
      <c r="C112" s="93"/>
      <c r="D112" s="91"/>
      <c r="E112" s="91"/>
      <c r="F112" s="98"/>
      <c r="G112" s="91"/>
      <c r="H112" s="93"/>
      <c r="I112" s="91"/>
      <c r="J112" s="91"/>
      <c r="K112" s="91"/>
      <c r="L112" s="91"/>
      <c r="M112" s="114"/>
      <c r="N112" s="91"/>
      <c r="O112" s="37"/>
      <c r="P112" s="93"/>
      <c r="Q112" s="91"/>
      <c r="R112" s="34"/>
      <c r="S112" s="34"/>
      <c r="T112" s="286"/>
    </row>
    <row r="113" spans="2:21" s="22" customFormat="1" x14ac:dyDescent="0.25">
      <c r="B113" s="136" t="s">
        <v>22</v>
      </c>
      <c r="C113" s="356">
        <f>ROUND(B15*C171,6)</f>
        <v>0.43379000000000001</v>
      </c>
      <c r="D113" s="356">
        <f>ROUND(B15*C172,6)</f>
        <v>3.5638999999999997E-2</v>
      </c>
      <c r="E113" s="356">
        <f>C173</f>
        <v>7.9459999999999999E-3</v>
      </c>
      <c r="F113" s="365">
        <f>SUM(C113:E118)</f>
        <v>0.47737499999999999</v>
      </c>
      <c r="G113" s="367" t="s">
        <v>26</v>
      </c>
      <c r="H113" s="64">
        <f t="shared" ref="H113:H118" si="10">H178</f>
        <v>0</v>
      </c>
      <c r="I113" s="356">
        <f>ROUND(B15*H184,6)</f>
        <v>0.109699</v>
      </c>
      <c r="J113" s="356">
        <f>C185</f>
        <v>1.186E-3</v>
      </c>
      <c r="K113" s="356">
        <f>C186</f>
        <v>1.4455000000000001E-2</v>
      </c>
      <c r="L113" s="367" t="s">
        <v>26</v>
      </c>
      <c r="M113" s="369" t="s">
        <v>26</v>
      </c>
      <c r="N113" s="367" t="s">
        <v>26</v>
      </c>
      <c r="O113" s="37">
        <f>H113+I113+J113+K113</f>
        <v>0.12534000000000001</v>
      </c>
      <c r="P113" s="379">
        <f>C192</f>
        <v>1.2695E-2</v>
      </c>
      <c r="Q113" s="35">
        <f t="shared" ref="Q113:Q118" si="11">C193</f>
        <v>0</v>
      </c>
      <c r="R113" s="356">
        <f>C199</f>
        <v>7.2920000000000007E-3</v>
      </c>
      <c r="S113" s="37">
        <f>+P113+Q113+R113</f>
        <v>1.9987000000000001E-2</v>
      </c>
      <c r="T113" s="287">
        <f>F113+O113+S113</f>
        <v>0.62270199999999998</v>
      </c>
    </row>
    <row r="114" spans="2:21" s="22" customFormat="1" x14ac:dyDescent="0.25">
      <c r="B114" s="136" t="s">
        <v>46</v>
      </c>
      <c r="C114" s="356"/>
      <c r="D114" s="356"/>
      <c r="E114" s="356"/>
      <c r="F114" s="365"/>
      <c r="G114" s="367"/>
      <c r="H114" s="64">
        <f t="shared" si="10"/>
        <v>0.22603600000000001</v>
      </c>
      <c r="I114" s="356"/>
      <c r="J114" s="356"/>
      <c r="K114" s="356"/>
      <c r="L114" s="367"/>
      <c r="M114" s="369"/>
      <c r="N114" s="367"/>
      <c r="O114" s="37">
        <f>H114+I113+J113+K113</f>
        <v>0.35137600000000002</v>
      </c>
      <c r="P114" s="379"/>
      <c r="Q114" s="35">
        <f t="shared" si="11"/>
        <v>4.6199999999999998E-2</v>
      </c>
      <c r="R114" s="356"/>
      <c r="S114" s="37">
        <f>+P113+Q114+R113</f>
        <v>6.6186999999999996E-2</v>
      </c>
      <c r="T114" s="287">
        <f>F113+O114+S114</f>
        <v>0.89493800000000001</v>
      </c>
    </row>
    <row r="115" spans="2:21" s="22" customFormat="1" x14ac:dyDescent="0.25">
      <c r="B115" s="136" t="s">
        <v>8</v>
      </c>
      <c r="C115" s="356"/>
      <c r="D115" s="356"/>
      <c r="E115" s="356"/>
      <c r="F115" s="365"/>
      <c r="G115" s="367"/>
      <c r="H115" s="64">
        <f t="shared" si="10"/>
        <v>0.20688600000000001</v>
      </c>
      <c r="I115" s="356"/>
      <c r="J115" s="356"/>
      <c r="K115" s="356"/>
      <c r="L115" s="367"/>
      <c r="M115" s="369"/>
      <c r="N115" s="367"/>
      <c r="O115" s="37">
        <f>H115+I113+J113+K113</f>
        <v>0.33222600000000002</v>
      </c>
      <c r="P115" s="379"/>
      <c r="Q115" s="35">
        <f t="shared" si="11"/>
        <v>2.7300000000000001E-2</v>
      </c>
      <c r="R115" s="356"/>
      <c r="S115" s="37">
        <f>+P113+Q115+R113</f>
        <v>4.7287000000000003E-2</v>
      </c>
      <c r="T115" s="287">
        <f>F113+O115+S115</f>
        <v>0.85688799999999998</v>
      </c>
    </row>
    <row r="116" spans="2:21" s="22" customFormat="1" x14ac:dyDescent="0.25">
      <c r="B116" s="136" t="s">
        <v>9</v>
      </c>
      <c r="C116" s="356"/>
      <c r="D116" s="356"/>
      <c r="E116" s="356"/>
      <c r="F116" s="365"/>
      <c r="G116" s="367"/>
      <c r="H116" s="64">
        <f t="shared" si="10"/>
        <v>0.207756</v>
      </c>
      <c r="I116" s="356"/>
      <c r="J116" s="356"/>
      <c r="K116" s="356"/>
      <c r="L116" s="367"/>
      <c r="M116" s="369"/>
      <c r="N116" s="367"/>
      <c r="O116" s="37">
        <f>H116+I113+J113+K113</f>
        <v>0.333096</v>
      </c>
      <c r="P116" s="379"/>
      <c r="Q116" s="35">
        <f t="shared" si="11"/>
        <v>2.2100000000000002E-2</v>
      </c>
      <c r="R116" s="356"/>
      <c r="S116" s="37">
        <f>+P113+Q116+R113</f>
        <v>4.2086999999999999E-2</v>
      </c>
      <c r="T116" s="287">
        <f>F113+O116+S116</f>
        <v>0.85255799999999993</v>
      </c>
    </row>
    <row r="117" spans="2:21" s="22" customFormat="1" x14ac:dyDescent="0.25">
      <c r="B117" s="136" t="s">
        <v>10</v>
      </c>
      <c r="C117" s="356"/>
      <c r="D117" s="356"/>
      <c r="E117" s="356"/>
      <c r="F117" s="365"/>
      <c r="G117" s="367"/>
      <c r="H117" s="64">
        <f t="shared" si="10"/>
        <v>0.15523699999999999</v>
      </c>
      <c r="I117" s="356"/>
      <c r="J117" s="356"/>
      <c r="K117" s="356"/>
      <c r="L117" s="367"/>
      <c r="M117" s="369"/>
      <c r="N117" s="367"/>
      <c r="O117" s="37">
        <f>H117+I113+J113+K113</f>
        <v>0.28057700000000002</v>
      </c>
      <c r="P117" s="379"/>
      <c r="Q117" s="35">
        <f t="shared" si="11"/>
        <v>1.5800000000000002E-2</v>
      </c>
      <c r="R117" s="356"/>
      <c r="S117" s="37">
        <f>+P113+Q117+R113</f>
        <v>3.5786999999999999E-2</v>
      </c>
      <c r="T117" s="287">
        <f>F113+O117+S117</f>
        <v>0.79373899999999997</v>
      </c>
    </row>
    <row r="118" spans="2:21" s="22" customFormat="1" x14ac:dyDescent="0.25">
      <c r="B118" s="136" t="s">
        <v>11</v>
      </c>
      <c r="C118" s="357"/>
      <c r="D118" s="357"/>
      <c r="E118" s="357"/>
      <c r="F118" s="366"/>
      <c r="G118" s="368"/>
      <c r="H118" s="64">
        <f t="shared" si="10"/>
        <v>7.8634000000000009E-2</v>
      </c>
      <c r="I118" s="357"/>
      <c r="J118" s="357"/>
      <c r="K118" s="357"/>
      <c r="L118" s="368"/>
      <c r="M118" s="370"/>
      <c r="N118" s="368"/>
      <c r="O118" s="37">
        <f>H118+I113+J113+K113</f>
        <v>0.20397400000000002</v>
      </c>
      <c r="P118" s="380"/>
      <c r="Q118" s="38">
        <f t="shared" si="11"/>
        <v>6.6E-3</v>
      </c>
      <c r="R118" s="357"/>
      <c r="S118" s="37">
        <f>+P113+Q118+R113</f>
        <v>2.6587E-2</v>
      </c>
      <c r="T118" s="287">
        <f>F113+O118+S118</f>
        <v>0.70793600000000001</v>
      </c>
    </row>
    <row r="119" spans="2:21" s="22" customFormat="1" x14ac:dyDescent="0.25">
      <c r="B119" s="129" t="s">
        <v>28</v>
      </c>
      <c r="C119" s="39"/>
      <c r="D119" s="59"/>
      <c r="E119" s="39"/>
      <c r="F119" s="65"/>
      <c r="G119" s="39"/>
      <c r="H119" s="40"/>
      <c r="I119" s="39"/>
      <c r="J119" s="39"/>
      <c r="K119" s="40"/>
      <c r="L119" s="39"/>
      <c r="M119" s="40"/>
      <c r="N119" s="39"/>
      <c r="O119" s="42"/>
      <c r="P119" s="40"/>
      <c r="Q119" s="39"/>
      <c r="R119" s="41"/>
      <c r="S119" s="41"/>
      <c r="T119" s="288"/>
    </row>
    <row r="120" spans="2:21" s="22" customFormat="1" x14ac:dyDescent="0.25">
      <c r="B120" s="137" t="s">
        <v>20</v>
      </c>
      <c r="C120" s="367" t="s">
        <v>26</v>
      </c>
      <c r="D120" s="367" t="s">
        <v>26</v>
      </c>
      <c r="E120" s="375">
        <f>D173</f>
        <v>58.93</v>
      </c>
      <c r="F120" s="373">
        <f>SUM(C120:E122)</f>
        <v>58.93</v>
      </c>
      <c r="G120" s="43">
        <f>H175</f>
        <v>96.38</v>
      </c>
      <c r="H120" s="367" t="s">
        <v>26</v>
      </c>
      <c r="I120" s="367" t="s">
        <v>26</v>
      </c>
      <c r="J120" s="367" t="s">
        <v>26</v>
      </c>
      <c r="K120" s="367" t="s">
        <v>26</v>
      </c>
      <c r="L120" s="375">
        <f>H187</f>
        <v>0</v>
      </c>
      <c r="M120" s="377">
        <f>H188</f>
        <v>0</v>
      </c>
      <c r="N120" s="375">
        <f>H189</f>
        <v>0</v>
      </c>
      <c r="O120" s="45">
        <f>G120+L120+M120+N120</f>
        <v>96.38</v>
      </c>
      <c r="P120" s="367" t="s">
        <v>26</v>
      </c>
      <c r="Q120" s="375">
        <f>D193</f>
        <v>-23.13</v>
      </c>
      <c r="R120" s="367" t="s">
        <v>26</v>
      </c>
      <c r="S120" s="373">
        <f>Q120</f>
        <v>-23.13</v>
      </c>
      <c r="T120" s="289">
        <f>F120+O120+S120</f>
        <v>132.18</v>
      </c>
    </row>
    <row r="121" spans="2:21" s="22" customFormat="1" x14ac:dyDescent="0.25">
      <c r="B121" s="130" t="s">
        <v>18</v>
      </c>
      <c r="C121" s="356"/>
      <c r="D121" s="356"/>
      <c r="E121" s="375"/>
      <c r="F121" s="373"/>
      <c r="G121" s="43">
        <f>H176</f>
        <v>647.40000000000009</v>
      </c>
      <c r="H121" s="356"/>
      <c r="I121" s="356"/>
      <c r="J121" s="356"/>
      <c r="K121" s="356"/>
      <c r="L121" s="375"/>
      <c r="M121" s="377"/>
      <c r="N121" s="375"/>
      <c r="O121" s="138">
        <f>G121+L120+M120+N120</f>
        <v>647.40000000000009</v>
      </c>
      <c r="P121" s="356"/>
      <c r="Q121" s="375"/>
      <c r="R121" s="356"/>
      <c r="S121" s="373"/>
      <c r="T121" s="290">
        <f>F120+O121+S120</f>
        <v>683.2</v>
      </c>
    </row>
    <row r="122" spans="2:21" s="22" customFormat="1" x14ac:dyDescent="0.25">
      <c r="B122" s="131" t="s">
        <v>19</v>
      </c>
      <c r="C122" s="357"/>
      <c r="D122" s="357"/>
      <c r="E122" s="376"/>
      <c r="F122" s="374"/>
      <c r="G122" s="46">
        <f>H177</f>
        <v>1457.5</v>
      </c>
      <c r="H122" s="357"/>
      <c r="I122" s="357"/>
      <c r="J122" s="357"/>
      <c r="K122" s="357"/>
      <c r="L122" s="376"/>
      <c r="M122" s="378"/>
      <c r="N122" s="376"/>
      <c r="O122" s="139">
        <f>G122+L120+M120+N120</f>
        <v>1457.5</v>
      </c>
      <c r="P122" s="357"/>
      <c r="Q122" s="376"/>
      <c r="R122" s="357"/>
      <c r="S122" s="374"/>
      <c r="T122" s="291">
        <f>F120+O122+S120</f>
        <v>1493.3</v>
      </c>
    </row>
    <row r="123" spans="2:21" s="22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22" customFormat="1" x14ac:dyDescent="0.25">
      <c r="B124" s="61" t="s">
        <v>21</v>
      </c>
      <c r="F124" s="66"/>
      <c r="G124" s="66"/>
      <c r="H124" s="66"/>
      <c r="I124" s="66"/>
      <c r="J124" s="66"/>
      <c r="K124" s="66"/>
      <c r="L124" s="66"/>
      <c r="M124" s="66"/>
      <c r="N124" s="66"/>
      <c r="O124" s="67"/>
      <c r="P124" s="66"/>
      <c r="Q124" s="66"/>
      <c r="R124" s="66"/>
      <c r="S124" s="66"/>
      <c r="T124" s="300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5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1"/>
    </row>
    <row r="127" spans="2:21" s="22" customFormat="1" ht="15" customHeight="1" x14ac:dyDescent="0.25">
      <c r="B127" s="124" t="s">
        <v>61</v>
      </c>
      <c r="C127" s="103"/>
      <c r="D127" s="104"/>
      <c r="E127" s="104"/>
      <c r="F127" s="359" t="s">
        <v>25</v>
      </c>
      <c r="G127" s="107"/>
      <c r="H127" s="108"/>
      <c r="I127" s="108"/>
      <c r="J127" s="108"/>
      <c r="K127" s="108"/>
      <c r="L127" s="108"/>
      <c r="M127" s="108"/>
      <c r="N127" s="108"/>
      <c r="O127" s="359" t="s">
        <v>38</v>
      </c>
      <c r="P127" s="107"/>
      <c r="Q127" s="108"/>
      <c r="R127" s="108"/>
      <c r="S127" s="359" t="s">
        <v>27</v>
      </c>
      <c r="T127" s="362" t="s">
        <v>7</v>
      </c>
    </row>
    <row r="128" spans="2:21" s="22" customFormat="1" ht="15" customHeight="1" x14ac:dyDescent="0.25">
      <c r="B128" s="133" t="s">
        <v>49</v>
      </c>
      <c r="C128" s="105"/>
      <c r="D128" s="106"/>
      <c r="E128" s="106"/>
      <c r="F128" s="360"/>
      <c r="G128" s="109"/>
      <c r="H128" s="110"/>
      <c r="I128" s="110"/>
      <c r="J128" s="110"/>
      <c r="K128" s="110"/>
      <c r="L128" s="110"/>
      <c r="M128" s="110"/>
      <c r="N128" s="110"/>
      <c r="O128" s="360"/>
      <c r="P128" s="109"/>
      <c r="Q128" s="110"/>
      <c r="R128" s="110"/>
      <c r="S128" s="360"/>
      <c r="T128" s="363"/>
    </row>
    <row r="129" spans="2:20" s="22" customFormat="1" ht="15" customHeight="1" x14ac:dyDescent="0.25">
      <c r="B129" s="126" t="s">
        <v>74</v>
      </c>
      <c r="C129" s="31" t="s">
        <v>56</v>
      </c>
      <c r="D129" s="31" t="s">
        <v>14</v>
      </c>
      <c r="E129" s="31" t="s">
        <v>0</v>
      </c>
      <c r="F129" s="361"/>
      <c r="G129" s="53" t="s">
        <v>15</v>
      </c>
      <c r="H129" s="53" t="s">
        <v>16</v>
      </c>
      <c r="I129" s="53" t="s">
        <v>6</v>
      </c>
      <c r="J129" s="53" t="s">
        <v>5</v>
      </c>
      <c r="K129" s="53" t="s">
        <v>1</v>
      </c>
      <c r="L129" s="32" t="s">
        <v>23</v>
      </c>
      <c r="M129" s="33" t="s">
        <v>24</v>
      </c>
      <c r="N129" s="32" t="s">
        <v>47</v>
      </c>
      <c r="O129" s="361"/>
      <c r="P129" s="53" t="s">
        <v>4</v>
      </c>
      <c r="Q129" s="53" t="s">
        <v>2</v>
      </c>
      <c r="R129" s="53" t="s">
        <v>17</v>
      </c>
      <c r="S129" s="361"/>
      <c r="T129" s="364"/>
    </row>
    <row r="130" spans="2:20" s="22" customFormat="1" x14ac:dyDescent="0.25">
      <c r="B130" s="127" t="s">
        <v>66</v>
      </c>
      <c r="C130" s="34"/>
      <c r="D130" s="34"/>
      <c r="E130" s="34"/>
      <c r="F130" s="99"/>
      <c r="G130" s="99"/>
      <c r="H130" s="99"/>
      <c r="I130" s="99"/>
      <c r="J130" s="99"/>
      <c r="K130" s="99"/>
      <c r="L130" s="99"/>
      <c r="M130" s="99"/>
      <c r="N130" s="99"/>
      <c r="O130" s="100"/>
      <c r="P130" s="99"/>
      <c r="Q130" s="99"/>
      <c r="R130" s="99"/>
      <c r="S130" s="99"/>
      <c r="T130" s="127"/>
    </row>
    <row r="131" spans="2:20" s="22" customFormat="1" x14ac:dyDescent="0.25">
      <c r="B131" s="136" t="s">
        <v>22</v>
      </c>
      <c r="C131" s="356">
        <f>ROUND(B15*C171,6)</f>
        <v>0.43379000000000001</v>
      </c>
      <c r="D131" s="356">
        <f>ROUND(B15*C172,6)</f>
        <v>3.5638999999999997E-2</v>
      </c>
      <c r="E131" s="356">
        <f>C173</f>
        <v>7.9459999999999999E-3</v>
      </c>
      <c r="F131" s="365">
        <f>SUM(C131:E136)</f>
        <v>0.47737499999999999</v>
      </c>
      <c r="G131" s="367" t="s">
        <v>26</v>
      </c>
      <c r="H131" s="64">
        <f>I178</f>
        <v>0</v>
      </c>
      <c r="I131" s="356">
        <f>ROUND(B15*I184,6)</f>
        <v>0.109699</v>
      </c>
      <c r="J131" s="356">
        <f>C185</f>
        <v>1.186E-3</v>
      </c>
      <c r="K131" s="356">
        <f>C186</f>
        <v>1.4455000000000001E-2</v>
      </c>
      <c r="L131" s="367" t="s">
        <v>26</v>
      </c>
      <c r="M131" s="367" t="s">
        <v>26</v>
      </c>
      <c r="N131" s="367" t="s">
        <v>26</v>
      </c>
      <c r="O131" s="37">
        <f>H131+I131+J131+K131</f>
        <v>0.12534000000000001</v>
      </c>
      <c r="P131" s="356">
        <f>C192</f>
        <v>1.2695E-2</v>
      </c>
      <c r="Q131" s="35">
        <f>C193</f>
        <v>0</v>
      </c>
      <c r="R131" s="356">
        <f>C199</f>
        <v>7.2920000000000007E-3</v>
      </c>
      <c r="S131" s="37">
        <f>P131+Q131+R131</f>
        <v>1.9987000000000001E-2</v>
      </c>
      <c r="T131" s="287">
        <f>F131+O131+S131</f>
        <v>0.62270199999999998</v>
      </c>
    </row>
    <row r="132" spans="2:20" s="22" customFormat="1" x14ac:dyDescent="0.25">
      <c r="B132" s="136" t="s">
        <v>46</v>
      </c>
      <c r="C132" s="356"/>
      <c r="D132" s="356"/>
      <c r="E132" s="356"/>
      <c r="F132" s="365"/>
      <c r="G132" s="367"/>
      <c r="H132" s="64">
        <f t="shared" ref="H132:H136" si="12">I179</f>
        <v>0.22603600000000001</v>
      </c>
      <c r="I132" s="356"/>
      <c r="J132" s="356"/>
      <c r="K132" s="356"/>
      <c r="L132" s="367"/>
      <c r="M132" s="367"/>
      <c r="N132" s="367"/>
      <c r="O132" s="37">
        <f>H132+I131+J131+K131</f>
        <v>0.35137600000000002</v>
      </c>
      <c r="P132" s="356"/>
      <c r="Q132" s="35">
        <f t="shared" ref="Q132:Q136" si="13">C194</f>
        <v>4.6199999999999998E-2</v>
      </c>
      <c r="R132" s="356"/>
      <c r="S132" s="37">
        <f>P131+Q132+R131</f>
        <v>6.6186999999999996E-2</v>
      </c>
      <c r="T132" s="287">
        <f>F131+O132+S132</f>
        <v>0.89493800000000001</v>
      </c>
    </row>
    <row r="133" spans="2:20" s="22" customFormat="1" x14ac:dyDescent="0.25">
      <c r="B133" s="136" t="s">
        <v>8</v>
      </c>
      <c r="C133" s="356"/>
      <c r="D133" s="356"/>
      <c r="E133" s="356"/>
      <c r="F133" s="365"/>
      <c r="G133" s="367"/>
      <c r="H133" s="64">
        <f t="shared" si="12"/>
        <v>0.20688600000000001</v>
      </c>
      <c r="I133" s="356"/>
      <c r="J133" s="356"/>
      <c r="K133" s="356"/>
      <c r="L133" s="367"/>
      <c r="M133" s="367"/>
      <c r="N133" s="367"/>
      <c r="O133" s="37">
        <f>H133+I131+J131+K131</f>
        <v>0.33222600000000002</v>
      </c>
      <c r="P133" s="356"/>
      <c r="Q133" s="35">
        <f t="shared" si="13"/>
        <v>2.7300000000000001E-2</v>
      </c>
      <c r="R133" s="356"/>
      <c r="S133" s="37">
        <f>P131+Q133+R131</f>
        <v>4.7287000000000003E-2</v>
      </c>
      <c r="T133" s="287">
        <f>F131+O133+S133</f>
        <v>0.85688799999999998</v>
      </c>
    </row>
    <row r="134" spans="2:20" s="22" customFormat="1" x14ac:dyDescent="0.25">
      <c r="B134" s="136" t="s">
        <v>9</v>
      </c>
      <c r="C134" s="356"/>
      <c r="D134" s="356"/>
      <c r="E134" s="356"/>
      <c r="F134" s="365"/>
      <c r="G134" s="367"/>
      <c r="H134" s="64">
        <f t="shared" si="12"/>
        <v>0.207756</v>
      </c>
      <c r="I134" s="356"/>
      <c r="J134" s="356"/>
      <c r="K134" s="356"/>
      <c r="L134" s="367"/>
      <c r="M134" s="367"/>
      <c r="N134" s="367"/>
      <c r="O134" s="37">
        <f>H134+I131+J131+K131</f>
        <v>0.333096</v>
      </c>
      <c r="P134" s="356"/>
      <c r="Q134" s="35">
        <f t="shared" si="13"/>
        <v>2.2100000000000002E-2</v>
      </c>
      <c r="R134" s="356"/>
      <c r="S134" s="37">
        <f>P131+Q134+R131</f>
        <v>4.2086999999999999E-2</v>
      </c>
      <c r="T134" s="287">
        <f>F131+O134+S134</f>
        <v>0.85255799999999993</v>
      </c>
    </row>
    <row r="135" spans="2:20" s="22" customFormat="1" x14ac:dyDescent="0.25">
      <c r="B135" s="136" t="s">
        <v>10</v>
      </c>
      <c r="C135" s="356"/>
      <c r="D135" s="356"/>
      <c r="E135" s="356"/>
      <c r="F135" s="365"/>
      <c r="G135" s="367"/>
      <c r="H135" s="64">
        <f t="shared" si="12"/>
        <v>0.15523699999999999</v>
      </c>
      <c r="I135" s="356"/>
      <c r="J135" s="356"/>
      <c r="K135" s="356"/>
      <c r="L135" s="367"/>
      <c r="M135" s="367"/>
      <c r="N135" s="367"/>
      <c r="O135" s="37">
        <f>H135+I131+J131+K131</f>
        <v>0.28057700000000002</v>
      </c>
      <c r="P135" s="356"/>
      <c r="Q135" s="35">
        <f t="shared" si="13"/>
        <v>1.5800000000000002E-2</v>
      </c>
      <c r="R135" s="356"/>
      <c r="S135" s="37">
        <f>P131+Q135+R131</f>
        <v>3.5786999999999999E-2</v>
      </c>
      <c r="T135" s="287">
        <f>F131+O135+S135</f>
        <v>0.79373899999999997</v>
      </c>
    </row>
    <row r="136" spans="2:20" s="22" customFormat="1" x14ac:dyDescent="0.25">
      <c r="B136" s="140" t="s">
        <v>11</v>
      </c>
      <c r="C136" s="357"/>
      <c r="D136" s="357"/>
      <c r="E136" s="357"/>
      <c r="F136" s="366"/>
      <c r="G136" s="368"/>
      <c r="H136" s="68">
        <f t="shared" si="12"/>
        <v>7.8634000000000009E-2</v>
      </c>
      <c r="I136" s="357"/>
      <c r="J136" s="357"/>
      <c r="K136" s="357"/>
      <c r="L136" s="368"/>
      <c r="M136" s="368"/>
      <c r="N136" s="368"/>
      <c r="O136" s="69">
        <f>H136+I131+J131+K131</f>
        <v>0.20397400000000002</v>
      </c>
      <c r="P136" s="357"/>
      <c r="Q136" s="38">
        <f t="shared" si="13"/>
        <v>6.6E-3</v>
      </c>
      <c r="R136" s="357"/>
      <c r="S136" s="69">
        <f>P131+Q136+R131</f>
        <v>2.6587E-2</v>
      </c>
      <c r="T136" s="315">
        <f>F131+O136+S136</f>
        <v>0.70793600000000001</v>
      </c>
    </row>
    <row r="137" spans="2:20" s="22" customFormat="1" x14ac:dyDescent="0.25">
      <c r="B137" s="135" t="s">
        <v>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135"/>
    </row>
    <row r="138" spans="2:20" s="22" customFormat="1" x14ac:dyDescent="0.25">
      <c r="B138" s="136" t="s">
        <v>20</v>
      </c>
      <c r="C138" s="367" t="s">
        <v>26</v>
      </c>
      <c r="D138" s="367" t="s">
        <v>26</v>
      </c>
      <c r="E138" s="375">
        <f>D173</f>
        <v>58.93</v>
      </c>
      <c r="F138" s="373">
        <f>SUM(C138:E140)</f>
        <v>58.93</v>
      </c>
      <c r="G138" s="43">
        <f>I175</f>
        <v>3728.62</v>
      </c>
      <c r="H138" s="367" t="s">
        <v>26</v>
      </c>
      <c r="I138" s="367" t="s">
        <v>26</v>
      </c>
      <c r="J138" s="367" t="s">
        <v>26</v>
      </c>
      <c r="K138" s="367" t="s">
        <v>26</v>
      </c>
      <c r="L138" s="375">
        <f>I187</f>
        <v>0</v>
      </c>
      <c r="M138" s="375">
        <f>I188</f>
        <v>0</v>
      </c>
      <c r="N138" s="375">
        <f>I189</f>
        <v>-3632.24</v>
      </c>
      <c r="O138" s="45">
        <f>G138+L138+M138+N138</f>
        <v>96.380000000000109</v>
      </c>
      <c r="P138" s="367" t="s">
        <v>26</v>
      </c>
      <c r="Q138" s="375">
        <f>D193</f>
        <v>-23.13</v>
      </c>
      <c r="R138" s="367" t="s">
        <v>26</v>
      </c>
      <c r="S138" s="373">
        <f>Q138</f>
        <v>-23.13</v>
      </c>
      <c r="T138" s="289">
        <f>F138+O138+S138</f>
        <v>132.18000000000012</v>
      </c>
    </row>
    <row r="139" spans="2:20" s="22" customFormat="1" x14ac:dyDescent="0.25">
      <c r="B139" s="128" t="s">
        <v>18</v>
      </c>
      <c r="C139" s="356"/>
      <c r="D139" s="356"/>
      <c r="E139" s="375"/>
      <c r="F139" s="373"/>
      <c r="G139" s="43">
        <f t="shared" ref="G139:G140" si="14">I176</f>
        <v>4279.6399999999994</v>
      </c>
      <c r="H139" s="356"/>
      <c r="I139" s="356"/>
      <c r="J139" s="356"/>
      <c r="K139" s="356"/>
      <c r="L139" s="375"/>
      <c r="M139" s="375"/>
      <c r="N139" s="375"/>
      <c r="O139" s="138">
        <f>G139+L138+M138+N138</f>
        <v>647.39999999999964</v>
      </c>
      <c r="P139" s="356"/>
      <c r="Q139" s="375"/>
      <c r="R139" s="356"/>
      <c r="S139" s="373"/>
      <c r="T139" s="290">
        <f>F138+O139+S138</f>
        <v>683.19999999999959</v>
      </c>
    </row>
    <row r="140" spans="2:20" s="22" customFormat="1" x14ac:dyDescent="0.25">
      <c r="B140" s="134" t="s">
        <v>19</v>
      </c>
      <c r="C140" s="357"/>
      <c r="D140" s="357"/>
      <c r="E140" s="376"/>
      <c r="F140" s="374"/>
      <c r="G140" s="46">
        <f t="shared" si="14"/>
        <v>5089.74</v>
      </c>
      <c r="H140" s="357"/>
      <c r="I140" s="357"/>
      <c r="J140" s="357"/>
      <c r="K140" s="357"/>
      <c r="L140" s="376"/>
      <c r="M140" s="376"/>
      <c r="N140" s="376"/>
      <c r="O140" s="139">
        <f>G140+L138+M138+N138</f>
        <v>1457.5</v>
      </c>
      <c r="P140" s="357"/>
      <c r="Q140" s="376"/>
      <c r="R140" s="357"/>
      <c r="S140" s="374"/>
      <c r="T140" s="291">
        <f>F138+O140+S138</f>
        <v>1493.3</v>
      </c>
    </row>
    <row r="141" spans="2:20" s="22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22" customFormat="1" x14ac:dyDescent="0.25">
      <c r="B142" s="61" t="s">
        <v>21</v>
      </c>
      <c r="T142" s="300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7" customFormat="1" x14ac:dyDescent="0.25">
      <c r="B170" s="116"/>
      <c r="T170" s="308"/>
    </row>
    <row r="171" spans="2:35" s="117" customFormat="1" ht="12.75" customHeight="1" x14ac:dyDescent="0.25">
      <c r="B171" s="118" t="s">
        <v>13</v>
      </c>
      <c r="C171" s="119">
        <v>11.261417</v>
      </c>
      <c r="T171" s="308"/>
    </row>
    <row r="172" spans="2:35" s="117" customFormat="1" ht="12.75" customHeight="1" x14ac:dyDescent="0.25">
      <c r="B172" s="118" t="s">
        <v>14</v>
      </c>
      <c r="C172" s="119">
        <v>0.92520500000000006</v>
      </c>
      <c r="T172" s="308"/>
    </row>
    <row r="173" spans="2:35" s="117" customFormat="1" ht="12.75" customHeight="1" x14ac:dyDescent="0.25">
      <c r="B173" s="120" t="s">
        <v>0</v>
      </c>
      <c r="C173" s="121">
        <v>7.9459999999999999E-3</v>
      </c>
      <c r="D173" s="122">
        <v>58.93</v>
      </c>
      <c r="E173" s="122">
        <v>83.2</v>
      </c>
      <c r="T173" s="308"/>
    </row>
    <row r="174" spans="2:35" s="117" customFormat="1" ht="12.75" customHeight="1" x14ac:dyDescent="0.25">
      <c r="B174" s="116"/>
      <c r="T174" s="308"/>
    </row>
    <row r="175" spans="2:35" s="117" customFormat="1" ht="12.75" customHeight="1" x14ac:dyDescent="0.25">
      <c r="B175" s="120" t="s">
        <v>15</v>
      </c>
      <c r="C175" s="122">
        <v>77.95</v>
      </c>
      <c r="D175" s="122">
        <v>67.39</v>
      </c>
      <c r="E175" s="122">
        <v>73.39</v>
      </c>
      <c r="F175" s="122">
        <v>65.88</v>
      </c>
      <c r="G175" s="122">
        <v>85.08</v>
      </c>
      <c r="H175" s="122">
        <v>96.38</v>
      </c>
      <c r="I175" s="122">
        <v>3728.62</v>
      </c>
      <c r="T175" s="308"/>
    </row>
    <row r="176" spans="2:35" s="117" customFormat="1" ht="12.75" customHeight="1" x14ac:dyDescent="0.25">
      <c r="B176" s="120"/>
      <c r="C176" s="122">
        <v>537.88</v>
      </c>
      <c r="D176" s="122">
        <v>469.74</v>
      </c>
      <c r="E176" s="122">
        <v>468.45000000000005</v>
      </c>
      <c r="F176" s="122">
        <v>460.09000000000003</v>
      </c>
      <c r="G176" s="122">
        <v>596.30000000000007</v>
      </c>
      <c r="H176" s="122">
        <v>647.40000000000009</v>
      </c>
      <c r="I176" s="122">
        <v>4279.6399999999994</v>
      </c>
      <c r="T176" s="308"/>
    </row>
    <row r="177" spans="2:20" s="117" customFormat="1" ht="12.75" customHeight="1" x14ac:dyDescent="0.25">
      <c r="B177" s="120"/>
      <c r="C177" s="122">
        <v>1137.8000000000002</v>
      </c>
      <c r="D177" s="122">
        <v>975.12000000000012</v>
      </c>
      <c r="E177" s="122">
        <v>1152.93</v>
      </c>
      <c r="F177" s="122">
        <v>960.54000000000008</v>
      </c>
      <c r="G177" s="122">
        <v>1227.19</v>
      </c>
      <c r="H177" s="122">
        <v>1457.5</v>
      </c>
      <c r="I177" s="122">
        <v>5089.74</v>
      </c>
      <c r="T177" s="308"/>
    </row>
    <row r="178" spans="2:20" s="117" customFormat="1" ht="12.75" customHeight="1" x14ac:dyDescent="0.25">
      <c r="B178" s="120" t="s">
        <v>16</v>
      </c>
      <c r="C178" s="121">
        <v>0</v>
      </c>
      <c r="D178" s="121">
        <v>0</v>
      </c>
      <c r="E178" s="121">
        <v>0</v>
      </c>
      <c r="F178" s="121">
        <v>0</v>
      </c>
      <c r="G178" s="121">
        <v>0</v>
      </c>
      <c r="H178" s="121">
        <v>0</v>
      </c>
      <c r="I178" s="121">
        <v>0</v>
      </c>
      <c r="T178" s="308"/>
    </row>
    <row r="179" spans="2:20" s="117" customFormat="1" ht="12.75" customHeight="1" x14ac:dyDescent="0.25">
      <c r="C179" s="121">
        <v>9.4791000000000014E-2</v>
      </c>
      <c r="D179" s="121">
        <v>6.9823999999999997E-2</v>
      </c>
      <c r="E179" s="121">
        <v>9.5524999999999999E-2</v>
      </c>
      <c r="F179" s="121">
        <v>0.11729200000000001</v>
      </c>
      <c r="G179" s="121">
        <v>0.16543099999999999</v>
      </c>
      <c r="H179" s="121">
        <v>0.22603600000000001</v>
      </c>
      <c r="I179" s="121">
        <v>0.22603600000000001</v>
      </c>
      <c r="T179" s="308"/>
    </row>
    <row r="180" spans="2:20" s="117" customFormat="1" ht="12.75" customHeight="1" x14ac:dyDescent="0.25">
      <c r="B180" s="116"/>
      <c r="C180" s="121">
        <v>8.6760000000000004E-2</v>
      </c>
      <c r="D180" s="121">
        <v>6.3909000000000007E-2</v>
      </c>
      <c r="E180" s="121">
        <v>8.7431999999999996E-2</v>
      </c>
      <c r="F180" s="121">
        <v>0.107354</v>
      </c>
      <c r="G180" s="121">
        <v>0.15141499999999999</v>
      </c>
      <c r="H180" s="121">
        <v>0.20688600000000001</v>
      </c>
      <c r="I180" s="121">
        <v>0.20688600000000001</v>
      </c>
      <c r="T180" s="308"/>
    </row>
    <row r="181" spans="2:20" s="117" customFormat="1" ht="12.75" customHeight="1" x14ac:dyDescent="0.25">
      <c r="B181" s="116"/>
      <c r="C181" s="121">
        <v>8.7125000000000008E-2</v>
      </c>
      <c r="D181" s="121">
        <v>6.4177999999999999E-2</v>
      </c>
      <c r="E181" s="121">
        <v>8.7799999999999989E-2</v>
      </c>
      <c r="F181" s="121">
        <v>0.107806</v>
      </c>
      <c r="G181" s="121">
        <v>0.15205199999999999</v>
      </c>
      <c r="H181" s="121">
        <v>0.207756</v>
      </c>
      <c r="I181" s="121">
        <v>0.207756</v>
      </c>
      <c r="T181" s="308"/>
    </row>
    <row r="182" spans="2:20" s="117" customFormat="1" ht="12.75" customHeight="1" x14ac:dyDescent="0.25">
      <c r="B182" s="116"/>
      <c r="C182" s="121">
        <v>6.5099999999999991E-2</v>
      </c>
      <c r="D182" s="121">
        <v>4.7953999999999997E-2</v>
      </c>
      <c r="E182" s="121">
        <v>6.5604999999999997E-2</v>
      </c>
      <c r="F182" s="121">
        <v>8.0554000000000001E-2</v>
      </c>
      <c r="G182" s="121">
        <v>0.11361399999999999</v>
      </c>
      <c r="H182" s="121">
        <v>0.15523699999999999</v>
      </c>
      <c r="I182" s="121">
        <v>0.15523699999999999</v>
      </c>
      <c r="T182" s="308"/>
    </row>
    <row r="183" spans="2:20" s="117" customFormat="1" ht="12.75" customHeight="1" x14ac:dyDescent="0.25">
      <c r="B183" s="116"/>
      <c r="C183" s="121">
        <v>3.2975999999999998E-2</v>
      </c>
      <c r="D183" s="121">
        <v>2.4291E-2</v>
      </c>
      <c r="E183" s="121">
        <v>3.3231000000000004E-2</v>
      </c>
      <c r="F183" s="121">
        <v>4.0804E-2</v>
      </c>
      <c r="G183" s="121">
        <v>5.7549999999999997E-2</v>
      </c>
      <c r="H183" s="121">
        <v>7.8634000000000009E-2</v>
      </c>
      <c r="I183" s="121">
        <v>7.8634000000000009E-2</v>
      </c>
      <c r="T183" s="308"/>
    </row>
    <row r="184" spans="2:20" s="117" customFormat="1" ht="12.75" customHeight="1" x14ac:dyDescent="0.25">
      <c r="B184" s="118" t="s">
        <v>6</v>
      </c>
      <c r="C184" s="119">
        <v>2.8478340000000002</v>
      </c>
      <c r="D184" s="119">
        <v>2.8478340000000002</v>
      </c>
      <c r="E184" s="119">
        <v>2.8478340000000002</v>
      </c>
      <c r="F184" s="119">
        <v>2.8478340000000002</v>
      </c>
      <c r="G184" s="119">
        <v>2.8478340000000002</v>
      </c>
      <c r="H184" s="119">
        <v>2.8478340000000002</v>
      </c>
      <c r="I184" s="119">
        <v>2.8478340000000002</v>
      </c>
      <c r="T184" s="308"/>
    </row>
    <row r="185" spans="2:20" s="117" customFormat="1" ht="12.75" customHeight="1" x14ac:dyDescent="0.25">
      <c r="B185" s="120" t="s">
        <v>5</v>
      </c>
      <c r="C185" s="121">
        <v>1.186E-3</v>
      </c>
      <c r="T185" s="308"/>
    </row>
    <row r="186" spans="2:20" s="117" customFormat="1" ht="12.75" customHeight="1" x14ac:dyDescent="0.25">
      <c r="B186" s="120" t="s">
        <v>1</v>
      </c>
      <c r="C186" s="121">
        <v>1.4455000000000001E-2</v>
      </c>
      <c r="T186" s="308"/>
    </row>
    <row r="187" spans="2:20" s="117" customFormat="1" ht="12.75" customHeight="1" x14ac:dyDescent="0.25">
      <c r="B187" s="120" t="s">
        <v>23</v>
      </c>
      <c r="C187" s="123">
        <v>-0.03</v>
      </c>
      <c r="D187" s="123">
        <v>-0.25</v>
      </c>
      <c r="E187" s="123">
        <v>0</v>
      </c>
      <c r="F187" s="123">
        <v>0</v>
      </c>
      <c r="G187" s="123">
        <v>-0.34</v>
      </c>
      <c r="H187" s="123">
        <v>0</v>
      </c>
      <c r="I187" s="123">
        <v>0</v>
      </c>
      <c r="T187" s="308"/>
    </row>
    <row r="188" spans="2:20" s="117" customFormat="1" ht="12.75" customHeight="1" x14ac:dyDescent="0.25">
      <c r="B188" s="120" t="s">
        <v>24</v>
      </c>
      <c r="C188" s="123">
        <v>0.08</v>
      </c>
      <c r="D188" s="123">
        <v>0.06</v>
      </c>
      <c r="E188" s="123">
        <v>0</v>
      </c>
      <c r="F188" s="123">
        <v>0</v>
      </c>
      <c r="G188" s="123">
        <v>-0.56999999999999995</v>
      </c>
      <c r="H188" s="123">
        <v>0</v>
      </c>
      <c r="I188" s="123">
        <v>0</v>
      </c>
      <c r="T188" s="308"/>
    </row>
    <row r="189" spans="2:20" s="117" customFormat="1" ht="12.75" customHeight="1" x14ac:dyDescent="0.25">
      <c r="B189" s="120" t="s">
        <v>47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  <c r="H189" s="123">
        <v>0</v>
      </c>
      <c r="I189" s="123">
        <v>-3632.24</v>
      </c>
      <c r="T189" s="308"/>
    </row>
    <row r="190" spans="2:20" s="117" customFormat="1" ht="12.75" customHeight="1" x14ac:dyDescent="0.25">
      <c r="B190" s="116"/>
      <c r="T190" s="308"/>
    </row>
    <row r="191" spans="2:20" s="117" customFormat="1" ht="12.75" customHeight="1" x14ac:dyDescent="0.25">
      <c r="B191" s="120" t="s">
        <v>3</v>
      </c>
      <c r="C191" s="121">
        <v>0</v>
      </c>
      <c r="D191" s="117">
        <v>0</v>
      </c>
      <c r="T191" s="308"/>
    </row>
    <row r="192" spans="2:20" s="117" customFormat="1" ht="12.75" customHeight="1" x14ac:dyDescent="0.25">
      <c r="B192" s="120" t="s">
        <v>4</v>
      </c>
      <c r="C192" s="121">
        <v>1.2695E-2</v>
      </c>
      <c r="T192" s="308"/>
    </row>
    <row r="193" spans="2:20" s="117" customFormat="1" ht="12.75" customHeight="1" x14ac:dyDescent="0.25">
      <c r="B193" s="120" t="s">
        <v>2</v>
      </c>
      <c r="C193" s="121">
        <v>0</v>
      </c>
      <c r="D193" s="122">
        <v>-23.13</v>
      </c>
      <c r="T193" s="308"/>
    </row>
    <row r="194" spans="2:20" s="117" customFormat="1" ht="12.75" customHeight="1" x14ac:dyDescent="0.25">
      <c r="C194" s="121">
        <v>4.6199999999999998E-2</v>
      </c>
      <c r="T194" s="308"/>
    </row>
    <row r="195" spans="2:20" s="117" customFormat="1" ht="12.75" customHeight="1" x14ac:dyDescent="0.25">
      <c r="B195" s="116"/>
      <c r="C195" s="121">
        <v>2.7300000000000001E-2</v>
      </c>
      <c r="T195" s="308"/>
    </row>
    <row r="196" spans="2:20" s="117" customFormat="1" ht="12.75" customHeight="1" x14ac:dyDescent="0.25">
      <c r="B196" s="116"/>
      <c r="C196" s="121">
        <v>2.2100000000000002E-2</v>
      </c>
      <c r="T196" s="308"/>
    </row>
    <row r="197" spans="2:20" s="117" customFormat="1" ht="12.75" customHeight="1" x14ac:dyDescent="0.25">
      <c r="B197" s="116"/>
      <c r="C197" s="121">
        <v>1.5800000000000002E-2</v>
      </c>
      <c r="T197" s="308"/>
    </row>
    <row r="198" spans="2:20" s="117" customFormat="1" ht="12.75" customHeight="1" x14ac:dyDescent="0.25">
      <c r="B198" s="116"/>
      <c r="C198" s="121">
        <v>6.6E-3</v>
      </c>
      <c r="T198" s="308"/>
    </row>
    <row r="199" spans="2:20" s="117" customFormat="1" ht="12.75" customHeight="1" x14ac:dyDescent="0.25">
      <c r="B199" s="120" t="s">
        <v>17</v>
      </c>
      <c r="C199" s="121">
        <v>7.2920000000000007E-3</v>
      </c>
      <c r="T199" s="308"/>
    </row>
    <row r="200" spans="2:20" s="117" customFormat="1" x14ac:dyDescent="0.25">
      <c r="B200" s="116"/>
      <c r="T200" s="308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1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2" customFormat="1" x14ac:dyDescent="0.25">
      <c r="B1" s="22" t="s">
        <v>12</v>
      </c>
      <c r="T1" s="300"/>
    </row>
    <row r="2" spans="2:35" s="22" customFormat="1" ht="15" customHeight="1" x14ac:dyDescent="0.25">
      <c r="B2" s="23" t="s">
        <v>51</v>
      </c>
      <c r="C2" s="23"/>
      <c r="D2" s="23"/>
      <c r="E2" s="23"/>
      <c r="T2" s="300"/>
    </row>
    <row r="3" spans="2:35" s="22" customFormat="1" ht="15" customHeight="1" x14ac:dyDescent="0.25">
      <c r="B3" s="24" t="s">
        <v>45</v>
      </c>
      <c r="C3" s="23"/>
      <c r="D3" s="23"/>
      <c r="E3" s="23"/>
      <c r="T3" s="300"/>
    </row>
    <row r="4" spans="2:35" s="22" customFormat="1" ht="15" customHeight="1" x14ac:dyDescent="0.25">
      <c r="B4" s="277" t="s">
        <v>69</v>
      </c>
      <c r="C4" s="23"/>
      <c r="D4" s="23"/>
      <c r="E4" s="23"/>
      <c r="T4" s="300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72</v>
      </c>
      <c r="C6" s="9"/>
      <c r="D6" s="9"/>
      <c r="E6" s="9"/>
      <c r="O6" s="327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58" t="s">
        <v>52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115"/>
      <c r="AC8" s="15"/>
      <c r="AD8" s="15"/>
      <c r="AE8" s="15"/>
      <c r="AF8" s="15"/>
      <c r="AG8" s="15"/>
      <c r="AH8" s="15"/>
      <c r="AI8" s="15"/>
    </row>
    <row r="9" spans="2:35" s="22" customFormat="1" ht="12.75" customHeight="1" x14ac:dyDescent="0.25">
      <c r="B9" s="25" t="s">
        <v>53</v>
      </c>
      <c r="C9" s="73"/>
      <c r="D9" s="73"/>
      <c r="E9" s="73"/>
      <c r="F9" s="74"/>
      <c r="G9" s="74"/>
      <c r="H9" s="74"/>
      <c r="I9" s="74"/>
      <c r="J9" s="74"/>
      <c r="K9" s="74"/>
      <c r="L9" s="74"/>
      <c r="M9" s="74"/>
      <c r="N9" s="74"/>
      <c r="O9" s="52"/>
      <c r="P9" s="74"/>
      <c r="Q9" s="74"/>
      <c r="R9" s="74"/>
      <c r="S9" s="74"/>
      <c r="T9" s="305"/>
    </row>
    <row r="10" spans="2:35" s="22" customFormat="1" ht="12.75" customHeight="1" x14ac:dyDescent="0.25">
      <c r="B10" s="26" t="s">
        <v>54</v>
      </c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76"/>
      <c r="O10" s="52"/>
      <c r="P10" s="76"/>
      <c r="Q10" s="76"/>
      <c r="R10" s="76"/>
      <c r="S10" s="75"/>
      <c r="T10" s="305"/>
    </row>
    <row r="11" spans="2:35" s="22" customFormat="1" ht="12.75" customHeight="1" x14ac:dyDescent="0.25">
      <c r="B11" s="27" t="s">
        <v>55</v>
      </c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78"/>
      <c r="Q11" s="78"/>
      <c r="R11" s="78"/>
      <c r="S11" s="77"/>
      <c r="T11" s="312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1" customFormat="1" ht="15" customHeight="1" x14ac:dyDescent="0.25">
      <c r="B14" s="28" t="s">
        <v>37</v>
      </c>
      <c r="C14" s="80"/>
      <c r="D14" s="80"/>
      <c r="E14" s="80"/>
      <c r="O14" s="82"/>
      <c r="T14" s="83"/>
    </row>
    <row r="15" spans="2:35" s="81" customFormat="1" ht="15" customHeight="1" x14ac:dyDescent="0.25">
      <c r="B15" s="29">
        <v>3.8519999999999999E-2</v>
      </c>
      <c r="C15" s="80"/>
      <c r="D15" s="80"/>
      <c r="E15" s="80"/>
      <c r="O15" s="82"/>
      <c r="T15" s="83"/>
    </row>
    <row r="16" spans="2:35" s="81" customFormat="1" ht="15" customHeight="1" x14ac:dyDescent="0.25">
      <c r="B16" s="30" t="s">
        <v>73</v>
      </c>
      <c r="C16" s="80"/>
      <c r="D16" s="80"/>
      <c r="E16" s="80"/>
      <c r="O16" s="82"/>
      <c r="T16" s="83"/>
    </row>
    <row r="17" spans="2:21" ht="13.5" customHeight="1" x14ac:dyDescent="0.25">
      <c r="B17" s="7"/>
      <c r="C17" s="7"/>
      <c r="D17" s="7"/>
      <c r="E17" s="7"/>
      <c r="O17" s="4"/>
      <c r="T17" s="313"/>
    </row>
    <row r="18" spans="2:21" ht="24" customHeight="1" x14ac:dyDescent="0.25">
      <c r="B18" s="275" t="s">
        <v>39</v>
      </c>
      <c r="C18" s="7"/>
      <c r="D18" s="7"/>
      <c r="E18" s="7"/>
      <c r="O18" s="4"/>
      <c r="T18" s="313"/>
    </row>
    <row r="19" spans="2:21" s="22" customFormat="1" ht="15" customHeight="1" x14ac:dyDescent="0.25">
      <c r="B19" s="124" t="s">
        <v>61</v>
      </c>
      <c r="C19" s="84"/>
      <c r="D19" s="85"/>
      <c r="E19" s="85"/>
      <c r="F19" s="359" t="s">
        <v>25</v>
      </c>
      <c r="G19" s="70"/>
      <c r="H19" s="71"/>
      <c r="I19" s="71"/>
      <c r="J19" s="71"/>
      <c r="K19" s="71"/>
      <c r="L19" s="71"/>
      <c r="M19" s="71"/>
      <c r="N19" s="71"/>
      <c r="O19" s="359" t="s">
        <v>38</v>
      </c>
      <c r="P19" s="70"/>
      <c r="Q19" s="71"/>
      <c r="R19" s="71"/>
      <c r="S19" s="359" t="s">
        <v>27</v>
      </c>
      <c r="T19" s="362" t="s">
        <v>7</v>
      </c>
    </row>
    <row r="20" spans="2:21" s="22" customFormat="1" ht="15" customHeight="1" x14ac:dyDescent="0.25">
      <c r="B20" s="125" t="s">
        <v>29</v>
      </c>
      <c r="C20" s="86"/>
      <c r="D20" s="87"/>
      <c r="E20" s="87"/>
      <c r="F20" s="360"/>
      <c r="G20" s="72"/>
      <c r="O20" s="360"/>
      <c r="P20" s="72"/>
      <c r="S20" s="360"/>
      <c r="T20" s="363"/>
    </row>
    <row r="21" spans="2:21" s="89" customFormat="1" ht="15" customHeight="1" x14ac:dyDescent="0.25">
      <c r="B21" s="126" t="s">
        <v>72</v>
      </c>
      <c r="C21" s="31" t="s">
        <v>56</v>
      </c>
      <c r="D21" s="31" t="s">
        <v>14</v>
      </c>
      <c r="E21" s="31" t="s">
        <v>0</v>
      </c>
      <c r="F21" s="361"/>
      <c r="G21" s="32" t="s">
        <v>15</v>
      </c>
      <c r="H21" s="32" t="s">
        <v>16</v>
      </c>
      <c r="I21" s="88" t="s">
        <v>6</v>
      </c>
      <c r="J21" s="32" t="s">
        <v>5</v>
      </c>
      <c r="K21" s="32" t="s">
        <v>1</v>
      </c>
      <c r="L21" s="32" t="s">
        <v>23</v>
      </c>
      <c r="M21" s="33" t="s">
        <v>24</v>
      </c>
      <c r="N21" s="32" t="s">
        <v>47</v>
      </c>
      <c r="O21" s="361"/>
      <c r="P21" s="32" t="s">
        <v>4</v>
      </c>
      <c r="Q21" s="32" t="s">
        <v>2</v>
      </c>
      <c r="R21" s="32" t="s">
        <v>17</v>
      </c>
      <c r="S21" s="361"/>
      <c r="T21" s="364"/>
    </row>
    <row r="22" spans="2:21" s="22" customFormat="1" ht="12.75" customHeight="1" x14ac:dyDescent="0.25">
      <c r="B22" s="127" t="s">
        <v>66</v>
      </c>
      <c r="C22" s="90"/>
      <c r="D22" s="90"/>
      <c r="E22" s="90"/>
      <c r="F22" s="37"/>
      <c r="G22" s="91"/>
      <c r="H22" s="92"/>
      <c r="I22" s="92"/>
      <c r="J22" s="92"/>
      <c r="K22" s="92"/>
      <c r="L22" s="92"/>
      <c r="M22" s="93"/>
      <c r="N22" s="91"/>
      <c r="O22" s="36"/>
      <c r="P22" s="92"/>
      <c r="Q22" s="91"/>
      <c r="R22" s="34"/>
      <c r="S22" s="34"/>
      <c r="T22" s="304"/>
    </row>
    <row r="23" spans="2:21" s="22" customFormat="1" ht="12.75" customHeight="1" x14ac:dyDescent="0.25">
      <c r="B23" s="136" t="s">
        <v>22</v>
      </c>
      <c r="C23" s="356">
        <f>ROUND(B15*C171,6)</f>
        <v>0.37886199999999998</v>
      </c>
      <c r="D23" s="356">
        <f>ROUND(B15*C172,6)</f>
        <v>3.5638999999999997E-2</v>
      </c>
      <c r="E23" s="356">
        <f>C173</f>
        <v>7.9459999999999999E-3</v>
      </c>
      <c r="F23" s="365">
        <f>SUM(C23:E28)</f>
        <v>0.42244699999999996</v>
      </c>
      <c r="G23" s="367" t="s">
        <v>26</v>
      </c>
      <c r="H23" s="94">
        <f t="shared" ref="H23:H28" si="0">C178</f>
        <v>0</v>
      </c>
      <c r="I23" s="356">
        <f>ROUND(B15*C184,6)</f>
        <v>0.109699</v>
      </c>
      <c r="J23" s="356">
        <f>C185</f>
        <v>1.186E-3</v>
      </c>
      <c r="K23" s="356">
        <f>C186</f>
        <v>1.4455000000000001E-2</v>
      </c>
      <c r="L23" s="367" t="s">
        <v>26</v>
      </c>
      <c r="M23" s="369" t="s">
        <v>26</v>
      </c>
      <c r="N23" s="367" t="s">
        <v>26</v>
      </c>
      <c r="O23" s="36">
        <f>H23+I23+J23+K23</f>
        <v>0.12534000000000001</v>
      </c>
      <c r="P23" s="356">
        <f>C192</f>
        <v>1.2695E-2</v>
      </c>
      <c r="Q23" s="35">
        <f t="shared" ref="Q23:Q28" si="1">C193</f>
        <v>0</v>
      </c>
      <c r="R23" s="356">
        <f>C199</f>
        <v>7.2920000000000007E-3</v>
      </c>
      <c r="S23" s="37">
        <f>+P23+Q23+R23</f>
        <v>1.9987000000000001E-2</v>
      </c>
      <c r="T23" s="287">
        <f>F23+O23+S23</f>
        <v>0.567774</v>
      </c>
      <c r="U23" s="95"/>
    </row>
    <row r="24" spans="2:21" s="22" customFormat="1" ht="12.75" customHeight="1" x14ac:dyDescent="0.25">
      <c r="B24" s="136" t="s">
        <v>46</v>
      </c>
      <c r="C24" s="356"/>
      <c r="D24" s="356"/>
      <c r="E24" s="356"/>
      <c r="F24" s="365"/>
      <c r="G24" s="367"/>
      <c r="H24" s="94">
        <f t="shared" si="0"/>
        <v>9.4791000000000014E-2</v>
      </c>
      <c r="I24" s="356"/>
      <c r="J24" s="356"/>
      <c r="K24" s="356"/>
      <c r="L24" s="367"/>
      <c r="M24" s="369"/>
      <c r="N24" s="367"/>
      <c r="O24" s="36">
        <f>H24+I23+J23+K23</f>
        <v>0.22013099999999999</v>
      </c>
      <c r="P24" s="356"/>
      <c r="Q24" s="35">
        <f t="shared" si="1"/>
        <v>4.6199999999999998E-2</v>
      </c>
      <c r="R24" s="356"/>
      <c r="S24" s="37">
        <f>+P23+Q24+R23</f>
        <v>6.6186999999999996E-2</v>
      </c>
      <c r="T24" s="287">
        <f>F23+O24+S24</f>
        <v>0.70876499999999998</v>
      </c>
      <c r="U24" s="95"/>
    </row>
    <row r="25" spans="2:21" s="22" customFormat="1" ht="12.75" customHeight="1" x14ac:dyDescent="0.25">
      <c r="B25" s="136" t="s">
        <v>8</v>
      </c>
      <c r="C25" s="356"/>
      <c r="D25" s="356"/>
      <c r="E25" s="356"/>
      <c r="F25" s="365"/>
      <c r="G25" s="367"/>
      <c r="H25" s="94">
        <f t="shared" si="0"/>
        <v>8.6760000000000004E-2</v>
      </c>
      <c r="I25" s="356"/>
      <c r="J25" s="356"/>
      <c r="K25" s="356"/>
      <c r="L25" s="367"/>
      <c r="M25" s="369"/>
      <c r="N25" s="367"/>
      <c r="O25" s="36">
        <f>H25+I23+J23+K23</f>
        <v>0.21209999999999998</v>
      </c>
      <c r="P25" s="356"/>
      <c r="Q25" s="35">
        <f t="shared" si="1"/>
        <v>2.7300000000000001E-2</v>
      </c>
      <c r="R25" s="356"/>
      <c r="S25" s="37">
        <f>+P23+Q25+R23</f>
        <v>4.7287000000000003E-2</v>
      </c>
      <c r="T25" s="287">
        <f>F23+O25+S25</f>
        <v>0.68183399999999994</v>
      </c>
      <c r="U25" s="95"/>
    </row>
    <row r="26" spans="2:21" s="22" customFormat="1" ht="12.75" customHeight="1" x14ac:dyDescent="0.25">
      <c r="B26" s="136" t="s">
        <v>9</v>
      </c>
      <c r="C26" s="356"/>
      <c r="D26" s="356"/>
      <c r="E26" s="356"/>
      <c r="F26" s="365"/>
      <c r="G26" s="367"/>
      <c r="H26" s="94">
        <f t="shared" si="0"/>
        <v>8.7125000000000008E-2</v>
      </c>
      <c r="I26" s="356"/>
      <c r="J26" s="356"/>
      <c r="K26" s="356"/>
      <c r="L26" s="367"/>
      <c r="M26" s="369"/>
      <c r="N26" s="367"/>
      <c r="O26" s="36">
        <f>H26+I23+J23+K23</f>
        <v>0.21246499999999999</v>
      </c>
      <c r="P26" s="356"/>
      <c r="Q26" s="35">
        <f t="shared" si="1"/>
        <v>2.2100000000000002E-2</v>
      </c>
      <c r="R26" s="356"/>
      <c r="S26" s="37">
        <f>+P23+Q26+R23</f>
        <v>4.2086999999999999E-2</v>
      </c>
      <c r="T26" s="287">
        <f>F23+O26+S26</f>
        <v>0.67699899999999991</v>
      </c>
      <c r="U26" s="95"/>
    </row>
    <row r="27" spans="2:21" s="22" customFormat="1" ht="12.75" customHeight="1" x14ac:dyDescent="0.25">
      <c r="B27" s="136" t="s">
        <v>10</v>
      </c>
      <c r="C27" s="356"/>
      <c r="D27" s="356"/>
      <c r="E27" s="356"/>
      <c r="F27" s="365"/>
      <c r="G27" s="367"/>
      <c r="H27" s="94">
        <f t="shared" si="0"/>
        <v>6.5099999999999991E-2</v>
      </c>
      <c r="I27" s="356"/>
      <c r="J27" s="356"/>
      <c r="K27" s="356"/>
      <c r="L27" s="367"/>
      <c r="M27" s="369"/>
      <c r="N27" s="367"/>
      <c r="O27" s="36">
        <f>H27+I23+J23+K23</f>
        <v>0.19043999999999997</v>
      </c>
      <c r="P27" s="356"/>
      <c r="Q27" s="35">
        <f t="shared" si="1"/>
        <v>1.5800000000000002E-2</v>
      </c>
      <c r="R27" s="356"/>
      <c r="S27" s="37">
        <f>+P23+Q27+R23</f>
        <v>3.5786999999999999E-2</v>
      </c>
      <c r="T27" s="287">
        <f>F23+O27+S27</f>
        <v>0.64867399999999997</v>
      </c>
      <c r="U27" s="95"/>
    </row>
    <row r="28" spans="2:21" s="22" customFormat="1" ht="12.75" customHeight="1" x14ac:dyDescent="0.25">
      <c r="B28" s="136" t="s">
        <v>11</v>
      </c>
      <c r="C28" s="357"/>
      <c r="D28" s="357"/>
      <c r="E28" s="357"/>
      <c r="F28" s="366"/>
      <c r="G28" s="368"/>
      <c r="H28" s="94">
        <f t="shared" si="0"/>
        <v>3.2975999999999998E-2</v>
      </c>
      <c r="I28" s="357"/>
      <c r="J28" s="357"/>
      <c r="K28" s="357"/>
      <c r="L28" s="368"/>
      <c r="M28" s="370"/>
      <c r="N28" s="368"/>
      <c r="O28" s="36">
        <f>H28+I23+J23+K23</f>
        <v>0.15831599999999998</v>
      </c>
      <c r="P28" s="357"/>
      <c r="Q28" s="38">
        <f t="shared" si="1"/>
        <v>6.6E-3</v>
      </c>
      <c r="R28" s="357"/>
      <c r="S28" s="37">
        <f>+P23+Q28+R23</f>
        <v>2.6587E-2</v>
      </c>
      <c r="T28" s="287">
        <f>F23+O28+S28</f>
        <v>0.60734999999999995</v>
      </c>
      <c r="U28" s="95"/>
    </row>
    <row r="29" spans="2:21" s="22" customFormat="1" x14ac:dyDescent="0.25">
      <c r="B29" s="129" t="s">
        <v>28</v>
      </c>
      <c r="C29" s="39"/>
      <c r="D29" s="40"/>
      <c r="E29" s="41"/>
      <c r="F29" s="42"/>
      <c r="G29" s="41"/>
      <c r="H29" s="40"/>
      <c r="I29" s="39"/>
      <c r="J29" s="39"/>
      <c r="K29" s="40"/>
      <c r="L29" s="39"/>
      <c r="M29" s="40"/>
      <c r="N29" s="39"/>
      <c r="O29" s="42"/>
      <c r="P29" s="40"/>
      <c r="Q29" s="41"/>
      <c r="R29" s="41"/>
      <c r="S29" s="41"/>
      <c r="T29" s="288"/>
    </row>
    <row r="30" spans="2:21" s="22" customFormat="1" x14ac:dyDescent="0.25">
      <c r="B30" s="137" t="s">
        <v>20</v>
      </c>
      <c r="C30" s="367" t="s">
        <v>26</v>
      </c>
      <c r="D30" s="367" t="s">
        <v>26</v>
      </c>
      <c r="E30" s="375">
        <f>D173</f>
        <v>58.93</v>
      </c>
      <c r="F30" s="373">
        <f>SUM(C30:E32)</f>
        <v>58.93</v>
      </c>
      <c r="G30" s="43">
        <f>C175</f>
        <v>77.95</v>
      </c>
      <c r="H30" s="367" t="s">
        <v>26</v>
      </c>
      <c r="I30" s="367" t="s">
        <v>26</v>
      </c>
      <c r="J30" s="367" t="s">
        <v>26</v>
      </c>
      <c r="K30" s="367" t="s">
        <v>26</v>
      </c>
      <c r="L30" s="375">
        <f>C187</f>
        <v>-0.03</v>
      </c>
      <c r="M30" s="377">
        <f>C188</f>
        <v>0.08</v>
      </c>
      <c r="N30" s="375">
        <f>C189</f>
        <v>0</v>
      </c>
      <c r="O30" s="45">
        <f>G30+L30+M30+N30</f>
        <v>78</v>
      </c>
      <c r="P30" s="367" t="s">
        <v>26</v>
      </c>
      <c r="Q30" s="375">
        <f>D193</f>
        <v>-23.13</v>
      </c>
      <c r="R30" s="367" t="s">
        <v>26</v>
      </c>
      <c r="S30" s="373">
        <f>Q30</f>
        <v>-23.13</v>
      </c>
      <c r="T30" s="289">
        <f>F30+O30+S30</f>
        <v>113.80000000000001</v>
      </c>
    </row>
    <row r="31" spans="2:21" s="22" customFormat="1" x14ac:dyDescent="0.25">
      <c r="B31" s="130" t="s">
        <v>18</v>
      </c>
      <c r="C31" s="356"/>
      <c r="D31" s="356"/>
      <c r="E31" s="375"/>
      <c r="F31" s="373"/>
      <c r="G31" s="43">
        <f>C176</f>
        <v>537.88</v>
      </c>
      <c r="H31" s="356"/>
      <c r="I31" s="356"/>
      <c r="J31" s="356"/>
      <c r="K31" s="356"/>
      <c r="L31" s="375"/>
      <c r="M31" s="377"/>
      <c r="N31" s="375"/>
      <c r="O31" s="138">
        <f>G31+L30+M30+N30</f>
        <v>537.93000000000006</v>
      </c>
      <c r="P31" s="356"/>
      <c r="Q31" s="375"/>
      <c r="R31" s="356"/>
      <c r="S31" s="373"/>
      <c r="T31" s="290">
        <f>F30+O31+S30</f>
        <v>573.73</v>
      </c>
    </row>
    <row r="32" spans="2:21" s="22" customFormat="1" x14ac:dyDescent="0.25">
      <c r="B32" s="131" t="s">
        <v>19</v>
      </c>
      <c r="C32" s="357"/>
      <c r="D32" s="357"/>
      <c r="E32" s="376"/>
      <c r="F32" s="374"/>
      <c r="G32" s="46">
        <f>C177</f>
        <v>1137.8000000000002</v>
      </c>
      <c r="H32" s="357"/>
      <c r="I32" s="357"/>
      <c r="J32" s="357"/>
      <c r="K32" s="357"/>
      <c r="L32" s="376"/>
      <c r="M32" s="378"/>
      <c r="N32" s="376"/>
      <c r="O32" s="139">
        <f>G32+L30+M30+N30</f>
        <v>1137.8500000000001</v>
      </c>
      <c r="P32" s="357"/>
      <c r="Q32" s="376"/>
      <c r="R32" s="357"/>
      <c r="S32" s="374"/>
      <c r="T32" s="291">
        <f>F30+O32+S30</f>
        <v>1173.6500000000001</v>
      </c>
    </row>
    <row r="33" spans="2:21" s="22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52" customFormat="1" x14ac:dyDescent="0.25">
      <c r="B34" s="48" t="s">
        <v>21</v>
      </c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51"/>
      <c r="P34" s="49"/>
      <c r="Q34" s="49"/>
      <c r="T34" s="314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09"/>
    </row>
    <row r="36" spans="2:21" ht="24" customHeight="1" x14ac:dyDescent="0.25">
      <c r="B36" s="275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09"/>
    </row>
    <row r="37" spans="2:21" s="22" customFormat="1" ht="15" customHeight="1" x14ac:dyDescent="0.25">
      <c r="B37" s="124" t="s">
        <v>61</v>
      </c>
      <c r="C37" s="103"/>
      <c r="D37" s="104"/>
      <c r="E37" s="104"/>
      <c r="F37" s="359" t="s">
        <v>25</v>
      </c>
      <c r="G37" s="107"/>
      <c r="H37" s="108"/>
      <c r="I37" s="108"/>
      <c r="J37" s="108"/>
      <c r="K37" s="108"/>
      <c r="L37" s="108"/>
      <c r="M37" s="108"/>
      <c r="N37" s="108"/>
      <c r="O37" s="359" t="s">
        <v>38</v>
      </c>
      <c r="P37" s="107"/>
      <c r="Q37" s="108"/>
      <c r="R37" s="108"/>
      <c r="S37" s="359" t="s">
        <v>27</v>
      </c>
      <c r="T37" s="362" t="s">
        <v>7</v>
      </c>
    </row>
    <row r="38" spans="2:21" s="22" customFormat="1" ht="15" customHeight="1" x14ac:dyDescent="0.25">
      <c r="B38" s="125" t="s">
        <v>30</v>
      </c>
      <c r="C38" s="105"/>
      <c r="D38" s="106"/>
      <c r="E38" s="106"/>
      <c r="F38" s="360"/>
      <c r="G38" s="109"/>
      <c r="H38" s="110"/>
      <c r="I38" s="110"/>
      <c r="J38" s="110"/>
      <c r="K38" s="110"/>
      <c r="L38" s="110"/>
      <c r="M38" s="110"/>
      <c r="N38" s="110"/>
      <c r="O38" s="360"/>
      <c r="P38" s="109"/>
      <c r="Q38" s="110"/>
      <c r="R38" s="110"/>
      <c r="S38" s="360"/>
      <c r="T38" s="363"/>
    </row>
    <row r="39" spans="2:21" s="22" customFormat="1" ht="15" customHeight="1" x14ac:dyDescent="0.25">
      <c r="B39" s="126" t="s">
        <v>72</v>
      </c>
      <c r="C39" s="31" t="s">
        <v>56</v>
      </c>
      <c r="D39" s="31" t="s">
        <v>14</v>
      </c>
      <c r="E39" s="31" t="s">
        <v>0</v>
      </c>
      <c r="F39" s="361"/>
      <c r="G39" s="53" t="s">
        <v>15</v>
      </c>
      <c r="H39" s="53" t="s">
        <v>16</v>
      </c>
      <c r="I39" s="53" t="s">
        <v>6</v>
      </c>
      <c r="J39" s="53" t="s">
        <v>5</v>
      </c>
      <c r="K39" s="53" t="s">
        <v>1</v>
      </c>
      <c r="L39" s="32" t="s">
        <v>23</v>
      </c>
      <c r="M39" s="33" t="s">
        <v>24</v>
      </c>
      <c r="N39" s="32" t="s">
        <v>47</v>
      </c>
      <c r="O39" s="361"/>
      <c r="P39" s="53" t="s">
        <v>4</v>
      </c>
      <c r="Q39" s="54" t="s">
        <v>2</v>
      </c>
      <c r="R39" s="53" t="s">
        <v>17</v>
      </c>
      <c r="S39" s="361"/>
      <c r="T39" s="364"/>
    </row>
    <row r="40" spans="2:21" s="22" customFormat="1" x14ac:dyDescent="0.25">
      <c r="B40" s="127" t="s">
        <v>66</v>
      </c>
      <c r="C40" s="101"/>
      <c r="D40" s="102"/>
      <c r="E40" s="102"/>
      <c r="F40" s="97"/>
      <c r="G40" s="102"/>
      <c r="H40" s="101"/>
      <c r="I40" s="102"/>
      <c r="J40" s="102"/>
      <c r="K40" s="102"/>
      <c r="L40" s="102"/>
      <c r="M40" s="102"/>
      <c r="N40" s="102"/>
      <c r="O40" s="56"/>
      <c r="P40" s="101"/>
      <c r="Q40" s="102"/>
      <c r="R40" s="34"/>
      <c r="S40" s="34"/>
      <c r="T40" s="306"/>
    </row>
    <row r="41" spans="2:21" s="22" customFormat="1" x14ac:dyDescent="0.25">
      <c r="B41" s="136" t="s">
        <v>22</v>
      </c>
      <c r="C41" s="356">
        <f>ROUND(B15*C171,6)</f>
        <v>0.37886199999999998</v>
      </c>
      <c r="D41" s="356">
        <f>ROUND(B15*C172,6)</f>
        <v>3.5638999999999997E-2</v>
      </c>
      <c r="E41" s="356">
        <f>C173</f>
        <v>7.9459999999999999E-3</v>
      </c>
      <c r="F41" s="371">
        <f>SUM(C41:E46)</f>
        <v>0.42244699999999996</v>
      </c>
      <c r="G41" s="367" t="s">
        <v>26</v>
      </c>
      <c r="H41" s="55">
        <f t="shared" ref="H41:H46" si="2">D178</f>
        <v>0</v>
      </c>
      <c r="I41" s="356">
        <f>ROUND(B15*D184,6)</f>
        <v>0.109699</v>
      </c>
      <c r="J41" s="356">
        <f>C185</f>
        <v>1.186E-3</v>
      </c>
      <c r="K41" s="356">
        <f>C186</f>
        <v>1.4455000000000001E-2</v>
      </c>
      <c r="L41" s="367" t="s">
        <v>26</v>
      </c>
      <c r="M41" s="367" t="s">
        <v>26</v>
      </c>
      <c r="N41" s="367" t="s">
        <v>26</v>
      </c>
      <c r="O41" s="56">
        <f>H41+I41+J41+K41</f>
        <v>0.12534000000000001</v>
      </c>
      <c r="P41" s="379">
        <f>C192</f>
        <v>1.2695E-2</v>
      </c>
      <c r="Q41" s="57">
        <f t="shared" ref="Q41:Q46" si="3">C193</f>
        <v>0</v>
      </c>
      <c r="R41" s="356">
        <f>C199</f>
        <v>7.2920000000000007E-3</v>
      </c>
      <c r="S41" s="37">
        <f>+P41+Q41+R41</f>
        <v>1.9987000000000001E-2</v>
      </c>
      <c r="T41" s="307">
        <f>F41+O41+S41</f>
        <v>0.567774</v>
      </c>
    </row>
    <row r="42" spans="2:21" s="22" customFormat="1" x14ac:dyDescent="0.25">
      <c r="B42" s="136" t="s">
        <v>46</v>
      </c>
      <c r="C42" s="356"/>
      <c r="D42" s="356"/>
      <c r="E42" s="356"/>
      <c r="F42" s="371"/>
      <c r="G42" s="367"/>
      <c r="H42" s="55">
        <f t="shared" si="2"/>
        <v>6.9823999999999997E-2</v>
      </c>
      <c r="I42" s="356"/>
      <c r="J42" s="356"/>
      <c r="K42" s="356"/>
      <c r="L42" s="367"/>
      <c r="M42" s="367"/>
      <c r="N42" s="367"/>
      <c r="O42" s="56">
        <f>H42+I41+J41+K41</f>
        <v>0.19516399999999998</v>
      </c>
      <c r="P42" s="379"/>
      <c r="Q42" s="57">
        <f t="shared" si="3"/>
        <v>4.6199999999999998E-2</v>
      </c>
      <c r="R42" s="356"/>
      <c r="S42" s="37">
        <f>+P41+Q42+R41</f>
        <v>6.6186999999999996E-2</v>
      </c>
      <c r="T42" s="307">
        <f>F41+O42+S42</f>
        <v>0.68379799999999991</v>
      </c>
    </row>
    <row r="43" spans="2:21" s="22" customFormat="1" x14ac:dyDescent="0.25">
      <c r="B43" s="136" t="s">
        <v>8</v>
      </c>
      <c r="C43" s="356"/>
      <c r="D43" s="356"/>
      <c r="E43" s="356"/>
      <c r="F43" s="371"/>
      <c r="G43" s="367"/>
      <c r="H43" s="55">
        <f t="shared" si="2"/>
        <v>6.3909000000000007E-2</v>
      </c>
      <c r="I43" s="356"/>
      <c r="J43" s="356"/>
      <c r="K43" s="356"/>
      <c r="L43" s="367"/>
      <c r="M43" s="367"/>
      <c r="N43" s="367"/>
      <c r="O43" s="56">
        <f>H43+I41+J41+K41</f>
        <v>0.189249</v>
      </c>
      <c r="P43" s="379"/>
      <c r="Q43" s="57">
        <f t="shared" si="3"/>
        <v>2.7300000000000001E-2</v>
      </c>
      <c r="R43" s="356"/>
      <c r="S43" s="37">
        <f>+P41+Q43+R41</f>
        <v>4.7287000000000003E-2</v>
      </c>
      <c r="T43" s="307">
        <f>F41+O43+S43</f>
        <v>0.65898299999999999</v>
      </c>
    </row>
    <row r="44" spans="2:21" s="22" customFormat="1" x14ac:dyDescent="0.25">
      <c r="B44" s="136" t="s">
        <v>9</v>
      </c>
      <c r="C44" s="356"/>
      <c r="D44" s="356"/>
      <c r="E44" s="356"/>
      <c r="F44" s="371"/>
      <c r="G44" s="367"/>
      <c r="H44" s="55">
        <f t="shared" si="2"/>
        <v>6.4177999999999999E-2</v>
      </c>
      <c r="I44" s="356"/>
      <c r="J44" s="356"/>
      <c r="K44" s="356"/>
      <c r="L44" s="367"/>
      <c r="M44" s="367"/>
      <c r="N44" s="367"/>
      <c r="O44" s="56">
        <f>H44+I41+J41+K41</f>
        <v>0.18951799999999999</v>
      </c>
      <c r="P44" s="379"/>
      <c r="Q44" s="57">
        <f t="shared" si="3"/>
        <v>2.2100000000000002E-2</v>
      </c>
      <c r="R44" s="356"/>
      <c r="S44" s="37">
        <f>+P41+Q44+R41</f>
        <v>4.2086999999999999E-2</v>
      </c>
      <c r="T44" s="307">
        <f>F41+O44+S44</f>
        <v>0.65405199999999997</v>
      </c>
    </row>
    <row r="45" spans="2:21" s="22" customFormat="1" x14ac:dyDescent="0.25">
      <c r="B45" s="136" t="s">
        <v>10</v>
      </c>
      <c r="C45" s="356"/>
      <c r="D45" s="356"/>
      <c r="E45" s="356"/>
      <c r="F45" s="371"/>
      <c r="G45" s="367"/>
      <c r="H45" s="55">
        <f t="shared" si="2"/>
        <v>4.7953999999999997E-2</v>
      </c>
      <c r="I45" s="356"/>
      <c r="J45" s="356"/>
      <c r="K45" s="356"/>
      <c r="L45" s="367"/>
      <c r="M45" s="367"/>
      <c r="N45" s="367"/>
      <c r="O45" s="56">
        <f>H45+I41+J41+K41</f>
        <v>0.17329399999999998</v>
      </c>
      <c r="P45" s="379"/>
      <c r="Q45" s="57">
        <f t="shared" si="3"/>
        <v>1.5800000000000002E-2</v>
      </c>
      <c r="R45" s="356"/>
      <c r="S45" s="37">
        <f>+P41+Q45+R41</f>
        <v>3.5786999999999999E-2</v>
      </c>
      <c r="T45" s="307">
        <f>F41+O45+S45</f>
        <v>0.63152799999999998</v>
      </c>
    </row>
    <row r="46" spans="2:21" s="22" customFormat="1" x14ac:dyDescent="0.25">
      <c r="B46" s="136" t="s">
        <v>11</v>
      </c>
      <c r="C46" s="357"/>
      <c r="D46" s="357"/>
      <c r="E46" s="357"/>
      <c r="F46" s="372"/>
      <c r="G46" s="368"/>
      <c r="H46" s="55">
        <f t="shared" si="2"/>
        <v>2.4291E-2</v>
      </c>
      <c r="I46" s="357"/>
      <c r="J46" s="357"/>
      <c r="K46" s="357"/>
      <c r="L46" s="368"/>
      <c r="M46" s="368"/>
      <c r="N46" s="368"/>
      <c r="O46" s="56">
        <f>H46+I41+J41+K41</f>
        <v>0.14963099999999999</v>
      </c>
      <c r="P46" s="380"/>
      <c r="Q46" s="58">
        <f t="shared" si="3"/>
        <v>6.6E-3</v>
      </c>
      <c r="R46" s="357"/>
      <c r="S46" s="37">
        <f>+P41+Q46+R41</f>
        <v>2.6587E-2</v>
      </c>
      <c r="T46" s="307">
        <f>F41+O46+S46</f>
        <v>0.598665</v>
      </c>
    </row>
    <row r="47" spans="2:21" s="22" customFormat="1" x14ac:dyDescent="0.25">
      <c r="B47" s="129" t="s">
        <v>28</v>
      </c>
      <c r="C47" s="39"/>
      <c r="D47" s="59"/>
      <c r="E47" s="39"/>
      <c r="F47" s="42"/>
      <c r="G47" s="60"/>
      <c r="H47" s="39"/>
      <c r="I47" s="40"/>
      <c r="J47" s="39"/>
      <c r="K47" s="39"/>
      <c r="L47" s="39"/>
      <c r="M47" s="39"/>
      <c r="N47" s="39"/>
      <c r="O47" s="42"/>
      <c r="P47" s="39"/>
      <c r="Q47" s="40"/>
      <c r="R47" s="41"/>
      <c r="S47" s="41"/>
      <c r="T47" s="288"/>
    </row>
    <row r="48" spans="2:21" s="22" customFormat="1" x14ac:dyDescent="0.25">
      <c r="B48" s="137" t="s">
        <v>20</v>
      </c>
      <c r="C48" s="367" t="s">
        <v>26</v>
      </c>
      <c r="D48" s="367" t="s">
        <v>26</v>
      </c>
      <c r="E48" s="375">
        <f>D173</f>
        <v>58.93</v>
      </c>
      <c r="F48" s="373">
        <f>SUM(C48:E50)</f>
        <v>58.93</v>
      </c>
      <c r="G48" s="44">
        <f>D175</f>
        <v>67.39</v>
      </c>
      <c r="H48" s="367" t="s">
        <v>26</v>
      </c>
      <c r="I48" s="367" t="s">
        <v>26</v>
      </c>
      <c r="J48" s="367" t="s">
        <v>26</v>
      </c>
      <c r="K48" s="367" t="s">
        <v>26</v>
      </c>
      <c r="L48" s="375">
        <f>D187</f>
        <v>-0.25</v>
      </c>
      <c r="M48" s="375">
        <f>D188</f>
        <v>0.06</v>
      </c>
      <c r="N48" s="375">
        <f>D189</f>
        <v>0</v>
      </c>
      <c r="O48" s="45">
        <f>G48+L48+M48+N48</f>
        <v>67.2</v>
      </c>
      <c r="P48" s="367" t="s">
        <v>26</v>
      </c>
      <c r="Q48" s="375">
        <f>D193</f>
        <v>-23.13</v>
      </c>
      <c r="R48" s="367" t="s">
        <v>26</v>
      </c>
      <c r="S48" s="373">
        <f>Q48</f>
        <v>-23.13</v>
      </c>
      <c r="T48" s="289">
        <f>F48+O48+S48</f>
        <v>103</v>
      </c>
    </row>
    <row r="49" spans="2:35" s="22" customFormat="1" x14ac:dyDescent="0.25">
      <c r="B49" s="130" t="s">
        <v>18</v>
      </c>
      <c r="C49" s="356"/>
      <c r="D49" s="356"/>
      <c r="E49" s="375"/>
      <c r="F49" s="373"/>
      <c r="G49" s="44">
        <f>D176</f>
        <v>469.74</v>
      </c>
      <c r="H49" s="356"/>
      <c r="I49" s="356"/>
      <c r="J49" s="356"/>
      <c r="K49" s="356"/>
      <c r="L49" s="375"/>
      <c r="M49" s="375"/>
      <c r="N49" s="375"/>
      <c r="O49" s="138">
        <f>G49+L48+M48+N48</f>
        <v>469.55</v>
      </c>
      <c r="P49" s="356"/>
      <c r="Q49" s="375"/>
      <c r="R49" s="356"/>
      <c r="S49" s="373"/>
      <c r="T49" s="290">
        <f>F48+O49+S48</f>
        <v>505.35</v>
      </c>
    </row>
    <row r="50" spans="2:35" s="22" customFormat="1" x14ac:dyDescent="0.25">
      <c r="B50" s="131" t="s">
        <v>19</v>
      </c>
      <c r="C50" s="357"/>
      <c r="D50" s="357"/>
      <c r="E50" s="376"/>
      <c r="F50" s="374"/>
      <c r="G50" s="47">
        <f>D177</f>
        <v>975.12000000000012</v>
      </c>
      <c r="H50" s="357"/>
      <c r="I50" s="357"/>
      <c r="J50" s="357"/>
      <c r="K50" s="357"/>
      <c r="L50" s="376"/>
      <c r="M50" s="376"/>
      <c r="N50" s="376"/>
      <c r="O50" s="139">
        <f>G50+L48+M48+N48</f>
        <v>974.93000000000006</v>
      </c>
      <c r="P50" s="357"/>
      <c r="Q50" s="376"/>
      <c r="R50" s="357"/>
      <c r="S50" s="374"/>
      <c r="T50" s="291">
        <f>F48+O50+S48</f>
        <v>1010.7300000000001</v>
      </c>
    </row>
    <row r="51" spans="2:35" s="22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22" customFormat="1" x14ac:dyDescent="0.25">
      <c r="B52" s="61" t="s">
        <v>21</v>
      </c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3"/>
      <c r="P52" s="62"/>
      <c r="Q52" s="62"/>
      <c r="T52" s="314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0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5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0"/>
      <c r="AC54" s="15"/>
      <c r="AD54" s="15"/>
      <c r="AE54" s="15"/>
      <c r="AF54" s="15"/>
      <c r="AG54" s="15"/>
      <c r="AH54" s="15"/>
      <c r="AI54" s="15"/>
    </row>
    <row r="55" spans="2:35" s="52" customFormat="1" ht="15" customHeight="1" x14ac:dyDescent="0.25">
      <c r="B55" s="124" t="s">
        <v>61</v>
      </c>
      <c r="C55" s="111"/>
      <c r="D55" s="112"/>
      <c r="E55" s="112"/>
      <c r="F55" s="359" t="s">
        <v>25</v>
      </c>
      <c r="G55" s="111"/>
      <c r="H55" s="112"/>
      <c r="I55" s="112"/>
      <c r="J55" s="112"/>
      <c r="K55" s="112"/>
      <c r="L55" s="112"/>
      <c r="M55" s="112"/>
      <c r="N55" s="112"/>
      <c r="O55" s="359" t="s">
        <v>38</v>
      </c>
      <c r="P55" s="111"/>
      <c r="Q55" s="112"/>
      <c r="R55" s="113"/>
      <c r="S55" s="359" t="s">
        <v>27</v>
      </c>
      <c r="T55" s="362" t="s">
        <v>7</v>
      </c>
    </row>
    <row r="56" spans="2:35" s="22" customFormat="1" ht="15" customHeight="1" x14ac:dyDescent="0.25">
      <c r="B56" s="125" t="s">
        <v>33</v>
      </c>
      <c r="C56" s="105"/>
      <c r="D56" s="106"/>
      <c r="E56" s="106"/>
      <c r="F56" s="360"/>
      <c r="G56" s="109"/>
      <c r="H56" s="110"/>
      <c r="I56" s="110"/>
      <c r="J56" s="110"/>
      <c r="K56" s="110"/>
      <c r="L56" s="110"/>
      <c r="M56" s="110"/>
      <c r="N56" s="110"/>
      <c r="O56" s="360"/>
      <c r="P56" s="109"/>
      <c r="Q56" s="110"/>
      <c r="R56" s="110"/>
      <c r="S56" s="360"/>
      <c r="T56" s="363"/>
    </row>
    <row r="57" spans="2:35" s="22" customFormat="1" ht="15" customHeight="1" x14ac:dyDescent="0.25">
      <c r="B57" s="126" t="s">
        <v>72</v>
      </c>
      <c r="C57" s="31" t="s">
        <v>56</v>
      </c>
      <c r="D57" s="31" t="s">
        <v>14</v>
      </c>
      <c r="E57" s="31" t="s">
        <v>0</v>
      </c>
      <c r="F57" s="361"/>
      <c r="G57" s="53" t="s">
        <v>15</v>
      </c>
      <c r="H57" s="53" t="s">
        <v>16</v>
      </c>
      <c r="I57" s="53" t="s">
        <v>6</v>
      </c>
      <c r="J57" s="53" t="s">
        <v>5</v>
      </c>
      <c r="K57" s="53" t="s">
        <v>1</v>
      </c>
      <c r="L57" s="32" t="s">
        <v>23</v>
      </c>
      <c r="M57" s="33" t="s">
        <v>24</v>
      </c>
      <c r="N57" s="32" t="s">
        <v>47</v>
      </c>
      <c r="O57" s="361"/>
      <c r="P57" s="53" t="s">
        <v>4</v>
      </c>
      <c r="Q57" s="54" t="s">
        <v>2</v>
      </c>
      <c r="R57" s="53" t="s">
        <v>17</v>
      </c>
      <c r="S57" s="361"/>
      <c r="T57" s="364"/>
    </row>
    <row r="58" spans="2:35" s="22" customFormat="1" x14ac:dyDescent="0.25">
      <c r="B58" s="127" t="s">
        <v>66</v>
      </c>
      <c r="C58" s="93"/>
      <c r="D58" s="91"/>
      <c r="E58" s="91"/>
      <c r="F58" s="98"/>
      <c r="G58" s="91"/>
      <c r="H58" s="93"/>
      <c r="I58" s="91"/>
      <c r="J58" s="91"/>
      <c r="K58" s="91"/>
      <c r="L58" s="91"/>
      <c r="M58" s="91"/>
      <c r="N58" s="91"/>
      <c r="O58" s="37"/>
      <c r="P58" s="93"/>
      <c r="Q58" s="91"/>
      <c r="R58" s="34"/>
      <c r="S58" s="34"/>
      <c r="T58" s="286"/>
    </row>
    <row r="59" spans="2:35" s="22" customFormat="1" x14ac:dyDescent="0.25">
      <c r="B59" s="136" t="s">
        <v>22</v>
      </c>
      <c r="C59" s="356">
        <f>ROUND(B15*C171,6)</f>
        <v>0.37886199999999998</v>
      </c>
      <c r="D59" s="356">
        <f>ROUND(B15*C172,6)</f>
        <v>3.5638999999999997E-2</v>
      </c>
      <c r="E59" s="356">
        <f>C173</f>
        <v>7.9459999999999999E-3</v>
      </c>
      <c r="F59" s="365">
        <f>SUM(C59:E64)</f>
        <v>0.42244699999999996</v>
      </c>
      <c r="G59" s="367" t="s">
        <v>26</v>
      </c>
      <c r="H59" s="64">
        <f t="shared" ref="H59:H64" si="4">E178</f>
        <v>0</v>
      </c>
      <c r="I59" s="356">
        <f>ROUND(B15*E184,6)</f>
        <v>0.109699</v>
      </c>
      <c r="J59" s="356">
        <f>C185</f>
        <v>1.186E-3</v>
      </c>
      <c r="K59" s="356">
        <f>C186</f>
        <v>1.4455000000000001E-2</v>
      </c>
      <c r="L59" s="367" t="s">
        <v>26</v>
      </c>
      <c r="M59" s="367" t="s">
        <v>26</v>
      </c>
      <c r="N59" s="367" t="s">
        <v>26</v>
      </c>
      <c r="O59" s="37">
        <f>H59+I59+J59+K59</f>
        <v>0.12534000000000001</v>
      </c>
      <c r="P59" s="379">
        <f>C192</f>
        <v>1.2695E-2</v>
      </c>
      <c r="Q59" s="35">
        <f t="shared" ref="Q59:Q64" si="5">C193</f>
        <v>0</v>
      </c>
      <c r="R59" s="356">
        <f>C199</f>
        <v>7.2920000000000007E-3</v>
      </c>
      <c r="S59" s="37">
        <f>+P59+Q59+R59</f>
        <v>1.9987000000000001E-2</v>
      </c>
      <c r="T59" s="287">
        <f>F59+O59+S59</f>
        <v>0.567774</v>
      </c>
    </row>
    <row r="60" spans="2:35" s="22" customFormat="1" x14ac:dyDescent="0.25">
      <c r="B60" s="136" t="s">
        <v>46</v>
      </c>
      <c r="C60" s="356"/>
      <c r="D60" s="356"/>
      <c r="E60" s="356"/>
      <c r="F60" s="365"/>
      <c r="G60" s="367"/>
      <c r="H60" s="64">
        <f t="shared" si="4"/>
        <v>9.5524999999999999E-2</v>
      </c>
      <c r="I60" s="356"/>
      <c r="J60" s="356"/>
      <c r="K60" s="356"/>
      <c r="L60" s="367"/>
      <c r="M60" s="367"/>
      <c r="N60" s="367"/>
      <c r="O60" s="37">
        <f>H60+I59+J59+K59</f>
        <v>0.22086500000000001</v>
      </c>
      <c r="P60" s="379"/>
      <c r="Q60" s="35">
        <f t="shared" si="5"/>
        <v>4.6199999999999998E-2</v>
      </c>
      <c r="R60" s="356"/>
      <c r="S60" s="37">
        <f>+P59+Q60+R59</f>
        <v>6.6186999999999996E-2</v>
      </c>
      <c r="T60" s="287">
        <f>F59+O60+S60</f>
        <v>0.70949899999999999</v>
      </c>
    </row>
    <row r="61" spans="2:35" s="22" customFormat="1" x14ac:dyDescent="0.25">
      <c r="B61" s="136" t="s">
        <v>8</v>
      </c>
      <c r="C61" s="356"/>
      <c r="D61" s="356"/>
      <c r="E61" s="356"/>
      <c r="F61" s="365"/>
      <c r="G61" s="367"/>
      <c r="H61" s="64">
        <f t="shared" si="4"/>
        <v>8.7431999999999996E-2</v>
      </c>
      <c r="I61" s="356"/>
      <c r="J61" s="356"/>
      <c r="K61" s="356"/>
      <c r="L61" s="367"/>
      <c r="M61" s="367"/>
      <c r="N61" s="367"/>
      <c r="O61" s="37">
        <f>H61+I59+J59+K59</f>
        <v>0.21277199999999999</v>
      </c>
      <c r="P61" s="379"/>
      <c r="Q61" s="35">
        <f t="shared" si="5"/>
        <v>2.7300000000000001E-2</v>
      </c>
      <c r="R61" s="356"/>
      <c r="S61" s="37">
        <f>+P59+Q61+R59</f>
        <v>4.7287000000000003E-2</v>
      </c>
      <c r="T61" s="287">
        <f>F59+O61+S61</f>
        <v>0.68250599999999995</v>
      </c>
    </row>
    <row r="62" spans="2:35" s="22" customFormat="1" x14ac:dyDescent="0.25">
      <c r="B62" s="136" t="s">
        <v>9</v>
      </c>
      <c r="C62" s="356"/>
      <c r="D62" s="356"/>
      <c r="E62" s="356"/>
      <c r="F62" s="365"/>
      <c r="G62" s="367"/>
      <c r="H62" s="64">
        <f t="shared" si="4"/>
        <v>8.7799999999999989E-2</v>
      </c>
      <c r="I62" s="356"/>
      <c r="J62" s="356"/>
      <c r="K62" s="356"/>
      <c r="L62" s="367"/>
      <c r="M62" s="367"/>
      <c r="N62" s="367"/>
      <c r="O62" s="37">
        <f>H62+I59+J59+K59</f>
        <v>0.21313999999999997</v>
      </c>
      <c r="P62" s="379"/>
      <c r="Q62" s="35">
        <f t="shared" si="5"/>
        <v>2.2100000000000002E-2</v>
      </c>
      <c r="R62" s="356"/>
      <c r="S62" s="37">
        <f>+P59+Q62+R59</f>
        <v>4.2086999999999999E-2</v>
      </c>
      <c r="T62" s="287">
        <f>F59+O62+S62</f>
        <v>0.67767399999999989</v>
      </c>
    </row>
    <row r="63" spans="2:35" s="22" customFormat="1" x14ac:dyDescent="0.25">
      <c r="B63" s="136" t="s">
        <v>10</v>
      </c>
      <c r="C63" s="356"/>
      <c r="D63" s="356"/>
      <c r="E63" s="356"/>
      <c r="F63" s="365"/>
      <c r="G63" s="367"/>
      <c r="H63" s="64">
        <f t="shared" si="4"/>
        <v>6.5604999999999997E-2</v>
      </c>
      <c r="I63" s="356"/>
      <c r="J63" s="356"/>
      <c r="K63" s="356"/>
      <c r="L63" s="367"/>
      <c r="M63" s="367"/>
      <c r="N63" s="367"/>
      <c r="O63" s="37">
        <f>H63+I59+J59+K59</f>
        <v>0.190945</v>
      </c>
      <c r="P63" s="379"/>
      <c r="Q63" s="35">
        <f t="shared" si="5"/>
        <v>1.5800000000000002E-2</v>
      </c>
      <c r="R63" s="356"/>
      <c r="S63" s="37">
        <f>+P59+Q63+R59</f>
        <v>3.5786999999999999E-2</v>
      </c>
      <c r="T63" s="287">
        <f>F59+O63+S63</f>
        <v>0.64917899999999995</v>
      </c>
    </row>
    <row r="64" spans="2:35" s="22" customFormat="1" x14ac:dyDescent="0.25">
      <c r="B64" s="136" t="s">
        <v>11</v>
      </c>
      <c r="C64" s="357"/>
      <c r="D64" s="357"/>
      <c r="E64" s="357"/>
      <c r="F64" s="366"/>
      <c r="G64" s="368"/>
      <c r="H64" s="64">
        <f t="shared" si="4"/>
        <v>3.3231000000000004E-2</v>
      </c>
      <c r="I64" s="357"/>
      <c r="J64" s="357"/>
      <c r="K64" s="357"/>
      <c r="L64" s="368"/>
      <c r="M64" s="368"/>
      <c r="N64" s="368"/>
      <c r="O64" s="37">
        <f>H64+I59+J59+K59</f>
        <v>0.15857099999999999</v>
      </c>
      <c r="P64" s="380"/>
      <c r="Q64" s="38">
        <f t="shared" si="5"/>
        <v>6.6E-3</v>
      </c>
      <c r="R64" s="357"/>
      <c r="S64" s="37">
        <f>+P59+Q64+R59</f>
        <v>2.6587E-2</v>
      </c>
      <c r="T64" s="287">
        <f>F59+O64+S64</f>
        <v>0.60760499999999995</v>
      </c>
    </row>
    <row r="65" spans="2:21" s="22" customFormat="1" x14ac:dyDescent="0.25">
      <c r="B65" s="129" t="s">
        <v>28</v>
      </c>
      <c r="C65" s="39"/>
      <c r="D65" s="40"/>
      <c r="E65" s="39"/>
      <c r="F65" s="42"/>
      <c r="G65" s="60"/>
      <c r="H65" s="39"/>
      <c r="I65" s="40"/>
      <c r="J65" s="39"/>
      <c r="K65" s="39"/>
      <c r="L65" s="39"/>
      <c r="M65" s="39"/>
      <c r="N65" s="39"/>
      <c r="O65" s="42"/>
      <c r="P65" s="39"/>
      <c r="Q65" s="40"/>
      <c r="R65" s="41"/>
      <c r="S65" s="41"/>
      <c r="T65" s="288"/>
    </row>
    <row r="66" spans="2:21" s="22" customFormat="1" x14ac:dyDescent="0.25">
      <c r="B66" s="137" t="s">
        <v>20</v>
      </c>
      <c r="C66" s="367" t="s">
        <v>26</v>
      </c>
      <c r="D66" s="367" t="s">
        <v>26</v>
      </c>
      <c r="E66" s="375">
        <f>D173</f>
        <v>58.93</v>
      </c>
      <c r="F66" s="373">
        <f>SUM(C66:E68)</f>
        <v>58.93</v>
      </c>
      <c r="G66" s="44">
        <f>E175</f>
        <v>73.39</v>
      </c>
      <c r="H66" s="367" t="s">
        <v>26</v>
      </c>
      <c r="I66" s="367" t="s">
        <v>26</v>
      </c>
      <c r="J66" s="367" t="s">
        <v>26</v>
      </c>
      <c r="K66" s="367" t="s">
        <v>26</v>
      </c>
      <c r="L66" s="375">
        <f>E187</f>
        <v>0</v>
      </c>
      <c r="M66" s="375">
        <f>E188</f>
        <v>0</v>
      </c>
      <c r="N66" s="375">
        <f>E189</f>
        <v>0</v>
      </c>
      <c r="O66" s="45">
        <f>G66+L66+M66+N66</f>
        <v>73.39</v>
      </c>
      <c r="P66" s="367" t="s">
        <v>26</v>
      </c>
      <c r="Q66" s="375">
        <f>D193</f>
        <v>-23.13</v>
      </c>
      <c r="R66" s="367" t="s">
        <v>26</v>
      </c>
      <c r="S66" s="373">
        <f>Q66</f>
        <v>-23.13</v>
      </c>
      <c r="T66" s="289">
        <f>F66+O66+S66</f>
        <v>109.19</v>
      </c>
    </row>
    <row r="67" spans="2:21" s="22" customFormat="1" x14ac:dyDescent="0.25">
      <c r="B67" s="130" t="s">
        <v>18</v>
      </c>
      <c r="C67" s="356"/>
      <c r="D67" s="356"/>
      <c r="E67" s="375"/>
      <c r="F67" s="373"/>
      <c r="G67" s="44">
        <f>E176</f>
        <v>468.45000000000005</v>
      </c>
      <c r="H67" s="356"/>
      <c r="I67" s="356"/>
      <c r="J67" s="356"/>
      <c r="K67" s="356"/>
      <c r="L67" s="375"/>
      <c r="M67" s="375"/>
      <c r="N67" s="375"/>
      <c r="O67" s="138">
        <f>G67+L66+M66+N66</f>
        <v>468.45000000000005</v>
      </c>
      <c r="P67" s="356"/>
      <c r="Q67" s="375"/>
      <c r="R67" s="356"/>
      <c r="S67" s="373"/>
      <c r="T67" s="290">
        <f>F66+O67+S66</f>
        <v>504.25</v>
      </c>
    </row>
    <row r="68" spans="2:21" s="22" customFormat="1" x14ac:dyDescent="0.25">
      <c r="B68" s="131" t="s">
        <v>19</v>
      </c>
      <c r="C68" s="357"/>
      <c r="D68" s="357"/>
      <c r="E68" s="376"/>
      <c r="F68" s="374"/>
      <c r="G68" s="47">
        <f>E177</f>
        <v>1152.93</v>
      </c>
      <c r="H68" s="357"/>
      <c r="I68" s="357"/>
      <c r="J68" s="357"/>
      <c r="K68" s="357"/>
      <c r="L68" s="376"/>
      <c r="M68" s="376"/>
      <c r="N68" s="376"/>
      <c r="O68" s="139">
        <f>G68+L66+M66+N66</f>
        <v>1152.93</v>
      </c>
      <c r="P68" s="357"/>
      <c r="Q68" s="376"/>
      <c r="R68" s="357"/>
      <c r="S68" s="374"/>
      <c r="T68" s="291">
        <f>F66+O68+S66</f>
        <v>1188.73</v>
      </c>
    </row>
    <row r="69" spans="2:21" s="22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22" customFormat="1" x14ac:dyDescent="0.25">
      <c r="B70" s="61" t="s">
        <v>21</v>
      </c>
      <c r="C70" s="62"/>
      <c r="D70" s="62"/>
      <c r="E70" s="62"/>
      <c r="F70" s="63"/>
      <c r="G70" s="62"/>
      <c r="H70" s="62"/>
      <c r="I70" s="62"/>
      <c r="J70" s="62"/>
      <c r="K70" s="62"/>
      <c r="L70" s="62"/>
      <c r="M70" s="62"/>
      <c r="N70" s="62"/>
      <c r="O70" s="63"/>
      <c r="P70" s="62"/>
      <c r="Q70" s="62"/>
      <c r="T70" s="314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09"/>
    </row>
    <row r="72" spans="2:21" ht="24" customHeight="1" x14ac:dyDescent="0.25">
      <c r="B72" s="275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09"/>
    </row>
    <row r="73" spans="2:21" s="22" customFormat="1" ht="15" customHeight="1" x14ac:dyDescent="0.25">
      <c r="B73" s="124" t="s">
        <v>61</v>
      </c>
      <c r="C73" s="70"/>
      <c r="D73" s="71"/>
      <c r="E73" s="71"/>
      <c r="F73" s="359" t="s">
        <v>25</v>
      </c>
      <c r="G73" s="107"/>
      <c r="H73" s="108"/>
      <c r="I73" s="108"/>
      <c r="J73" s="108"/>
      <c r="K73" s="108"/>
      <c r="L73" s="108"/>
      <c r="M73" s="108"/>
      <c r="N73" s="108"/>
      <c r="O73" s="359" t="s">
        <v>38</v>
      </c>
      <c r="P73" s="107"/>
      <c r="Q73" s="108"/>
      <c r="R73" s="108"/>
      <c r="S73" s="359" t="s">
        <v>27</v>
      </c>
      <c r="T73" s="362" t="s">
        <v>7</v>
      </c>
    </row>
    <row r="74" spans="2:21" s="22" customFormat="1" ht="15" customHeight="1" x14ac:dyDescent="0.25">
      <c r="B74" s="125" t="s">
        <v>34</v>
      </c>
      <c r="C74" s="105"/>
      <c r="D74" s="106"/>
      <c r="E74" s="106"/>
      <c r="F74" s="360"/>
      <c r="G74" s="109"/>
      <c r="H74" s="110"/>
      <c r="I74" s="110"/>
      <c r="J74" s="110"/>
      <c r="K74" s="110"/>
      <c r="L74" s="110"/>
      <c r="M74" s="110"/>
      <c r="N74" s="110"/>
      <c r="O74" s="360"/>
      <c r="P74" s="109"/>
      <c r="Q74" s="110"/>
      <c r="R74" s="110"/>
      <c r="S74" s="360"/>
      <c r="T74" s="363"/>
    </row>
    <row r="75" spans="2:21" s="22" customFormat="1" ht="15" customHeight="1" x14ac:dyDescent="0.25">
      <c r="B75" s="126" t="s">
        <v>72</v>
      </c>
      <c r="C75" s="31" t="s">
        <v>56</v>
      </c>
      <c r="D75" s="31" t="s">
        <v>14</v>
      </c>
      <c r="E75" s="31" t="s">
        <v>0</v>
      </c>
      <c r="F75" s="361"/>
      <c r="G75" s="53" t="s">
        <v>15</v>
      </c>
      <c r="H75" s="53" t="s">
        <v>16</v>
      </c>
      <c r="I75" s="53" t="s">
        <v>6</v>
      </c>
      <c r="J75" s="53" t="s">
        <v>5</v>
      </c>
      <c r="K75" s="53" t="s">
        <v>1</v>
      </c>
      <c r="L75" s="32" t="s">
        <v>23</v>
      </c>
      <c r="M75" s="33" t="s">
        <v>24</v>
      </c>
      <c r="N75" s="32" t="s">
        <v>47</v>
      </c>
      <c r="O75" s="361"/>
      <c r="P75" s="53" t="s">
        <v>4</v>
      </c>
      <c r="Q75" s="54" t="s">
        <v>2</v>
      </c>
      <c r="R75" s="53" t="s">
        <v>17</v>
      </c>
      <c r="S75" s="361"/>
      <c r="T75" s="364"/>
    </row>
    <row r="76" spans="2:21" s="22" customFormat="1" x14ac:dyDescent="0.25">
      <c r="B76" s="127" t="s">
        <v>66</v>
      </c>
      <c r="C76" s="93"/>
      <c r="D76" s="91"/>
      <c r="E76" s="91"/>
      <c r="F76" s="98"/>
      <c r="G76" s="91"/>
      <c r="H76" s="93"/>
      <c r="I76" s="91"/>
      <c r="J76" s="91"/>
      <c r="K76" s="91"/>
      <c r="L76" s="91"/>
      <c r="M76" s="91"/>
      <c r="N76" s="91"/>
      <c r="O76" s="37"/>
      <c r="P76" s="93"/>
      <c r="Q76" s="91"/>
      <c r="R76" s="34"/>
      <c r="S76" s="34"/>
      <c r="T76" s="286"/>
    </row>
    <row r="77" spans="2:21" s="22" customFormat="1" x14ac:dyDescent="0.25">
      <c r="B77" s="136" t="s">
        <v>22</v>
      </c>
      <c r="C77" s="356">
        <f>ROUND(B15*C171,6)</f>
        <v>0.37886199999999998</v>
      </c>
      <c r="D77" s="356">
        <f>ROUND(B15*C172,6)</f>
        <v>3.5638999999999997E-2</v>
      </c>
      <c r="E77" s="356">
        <f>C173</f>
        <v>7.9459999999999999E-3</v>
      </c>
      <c r="F77" s="365">
        <f>SUM(C77:E82)</f>
        <v>0.42244699999999996</v>
      </c>
      <c r="G77" s="367" t="s">
        <v>26</v>
      </c>
      <c r="H77" s="64">
        <f t="shared" ref="H77:H82" si="6">F178</f>
        <v>0</v>
      </c>
      <c r="I77" s="356">
        <f>ROUND(B15*F184,6)</f>
        <v>0.109699</v>
      </c>
      <c r="J77" s="356">
        <f>C185</f>
        <v>1.186E-3</v>
      </c>
      <c r="K77" s="356">
        <f>C186</f>
        <v>1.4455000000000001E-2</v>
      </c>
      <c r="L77" s="367" t="s">
        <v>26</v>
      </c>
      <c r="M77" s="367" t="s">
        <v>26</v>
      </c>
      <c r="N77" s="367" t="s">
        <v>26</v>
      </c>
      <c r="O77" s="37">
        <f>H77+I77+J77+K77</f>
        <v>0.12534000000000001</v>
      </c>
      <c r="P77" s="379">
        <f>C192</f>
        <v>1.2695E-2</v>
      </c>
      <c r="Q77" s="35">
        <f t="shared" ref="Q77:Q82" si="7">C193</f>
        <v>0</v>
      </c>
      <c r="R77" s="356">
        <f>C199</f>
        <v>7.2920000000000007E-3</v>
      </c>
      <c r="S77" s="37">
        <f>+P77+Q77+R77</f>
        <v>1.9987000000000001E-2</v>
      </c>
      <c r="T77" s="287">
        <f>F77+O77+S77</f>
        <v>0.567774</v>
      </c>
    </row>
    <row r="78" spans="2:21" s="22" customFormat="1" x14ac:dyDescent="0.25">
      <c r="B78" s="136" t="s">
        <v>46</v>
      </c>
      <c r="C78" s="356"/>
      <c r="D78" s="356"/>
      <c r="E78" s="356"/>
      <c r="F78" s="365"/>
      <c r="G78" s="367"/>
      <c r="H78" s="64">
        <f t="shared" si="6"/>
        <v>0.11729200000000001</v>
      </c>
      <c r="I78" s="356"/>
      <c r="J78" s="356"/>
      <c r="K78" s="356"/>
      <c r="L78" s="367"/>
      <c r="M78" s="367"/>
      <c r="N78" s="367"/>
      <c r="O78" s="37">
        <f>H78+I77+J77+K77</f>
        <v>0.24263199999999999</v>
      </c>
      <c r="P78" s="379"/>
      <c r="Q78" s="35">
        <f t="shared" si="7"/>
        <v>4.6199999999999998E-2</v>
      </c>
      <c r="R78" s="356"/>
      <c r="S78" s="37">
        <f>+P77+Q78+R77</f>
        <v>6.6186999999999996E-2</v>
      </c>
      <c r="T78" s="287">
        <f>F77+O78+S78</f>
        <v>0.73126599999999997</v>
      </c>
    </row>
    <row r="79" spans="2:21" s="22" customFormat="1" x14ac:dyDescent="0.25">
      <c r="B79" s="136" t="s">
        <v>8</v>
      </c>
      <c r="C79" s="356"/>
      <c r="D79" s="356"/>
      <c r="E79" s="356"/>
      <c r="F79" s="365"/>
      <c r="G79" s="367"/>
      <c r="H79" s="64">
        <f t="shared" si="6"/>
        <v>0.107354</v>
      </c>
      <c r="I79" s="356"/>
      <c r="J79" s="356"/>
      <c r="K79" s="356"/>
      <c r="L79" s="367"/>
      <c r="M79" s="367"/>
      <c r="N79" s="367"/>
      <c r="O79" s="37">
        <f>H79+I77+J77+K77</f>
        <v>0.23269399999999998</v>
      </c>
      <c r="P79" s="379"/>
      <c r="Q79" s="35">
        <f t="shared" si="7"/>
        <v>2.7300000000000001E-2</v>
      </c>
      <c r="R79" s="356"/>
      <c r="S79" s="37">
        <f>+P77+Q79+R77</f>
        <v>4.7287000000000003E-2</v>
      </c>
      <c r="T79" s="287">
        <f>F77+O79+S79</f>
        <v>0.70242799999999994</v>
      </c>
    </row>
    <row r="80" spans="2:21" s="22" customFormat="1" x14ac:dyDescent="0.25">
      <c r="B80" s="136" t="s">
        <v>9</v>
      </c>
      <c r="C80" s="356"/>
      <c r="D80" s="356"/>
      <c r="E80" s="356"/>
      <c r="F80" s="365"/>
      <c r="G80" s="367"/>
      <c r="H80" s="64">
        <f t="shared" si="6"/>
        <v>0.107806</v>
      </c>
      <c r="I80" s="356"/>
      <c r="J80" s="356"/>
      <c r="K80" s="356"/>
      <c r="L80" s="367"/>
      <c r="M80" s="367"/>
      <c r="N80" s="367"/>
      <c r="O80" s="37">
        <f>H80+I77+J77+K77</f>
        <v>0.23314599999999999</v>
      </c>
      <c r="P80" s="379"/>
      <c r="Q80" s="35">
        <f t="shared" si="7"/>
        <v>2.2100000000000002E-2</v>
      </c>
      <c r="R80" s="356"/>
      <c r="S80" s="37">
        <f>+P77+Q80+R77</f>
        <v>4.2086999999999999E-2</v>
      </c>
      <c r="T80" s="287">
        <f>F77+O80+S80</f>
        <v>0.69767999999999997</v>
      </c>
    </row>
    <row r="81" spans="2:21" s="22" customFormat="1" x14ac:dyDescent="0.25">
      <c r="B81" s="136" t="s">
        <v>10</v>
      </c>
      <c r="C81" s="356"/>
      <c r="D81" s="356"/>
      <c r="E81" s="356"/>
      <c r="F81" s="365"/>
      <c r="G81" s="367"/>
      <c r="H81" s="64">
        <f t="shared" si="6"/>
        <v>8.0554000000000001E-2</v>
      </c>
      <c r="I81" s="356"/>
      <c r="J81" s="356"/>
      <c r="K81" s="356"/>
      <c r="L81" s="367"/>
      <c r="M81" s="367"/>
      <c r="N81" s="367"/>
      <c r="O81" s="37">
        <f>H81+I77+J77+K77</f>
        <v>0.20589399999999999</v>
      </c>
      <c r="P81" s="379"/>
      <c r="Q81" s="35">
        <f t="shared" si="7"/>
        <v>1.5800000000000002E-2</v>
      </c>
      <c r="R81" s="356"/>
      <c r="S81" s="37">
        <f>+P77+Q81+R77</f>
        <v>3.5786999999999999E-2</v>
      </c>
      <c r="T81" s="287">
        <f>F77+O81+S81</f>
        <v>0.66412799999999994</v>
      </c>
    </row>
    <row r="82" spans="2:21" s="22" customFormat="1" x14ac:dyDescent="0.25">
      <c r="B82" s="136" t="s">
        <v>11</v>
      </c>
      <c r="C82" s="357"/>
      <c r="D82" s="357"/>
      <c r="E82" s="357"/>
      <c r="F82" s="366"/>
      <c r="G82" s="368"/>
      <c r="H82" s="64">
        <f t="shared" si="6"/>
        <v>4.0804E-2</v>
      </c>
      <c r="I82" s="357"/>
      <c r="J82" s="357"/>
      <c r="K82" s="357"/>
      <c r="L82" s="368"/>
      <c r="M82" s="368"/>
      <c r="N82" s="368"/>
      <c r="O82" s="37">
        <f>H82+I77+J77+K77</f>
        <v>0.16614399999999999</v>
      </c>
      <c r="P82" s="380"/>
      <c r="Q82" s="38">
        <f t="shared" si="7"/>
        <v>6.6E-3</v>
      </c>
      <c r="R82" s="357"/>
      <c r="S82" s="37">
        <f>+P77+Q82+R77</f>
        <v>2.6587E-2</v>
      </c>
      <c r="T82" s="287">
        <f>F77+O82+S82</f>
        <v>0.615178</v>
      </c>
    </row>
    <row r="83" spans="2:21" s="22" customFormat="1" x14ac:dyDescent="0.25">
      <c r="B83" s="129" t="s">
        <v>28</v>
      </c>
      <c r="C83" s="39"/>
      <c r="D83" s="40"/>
      <c r="E83" s="39"/>
      <c r="F83" s="42"/>
      <c r="G83" s="60"/>
      <c r="H83" s="39"/>
      <c r="I83" s="40"/>
      <c r="J83" s="39"/>
      <c r="K83" s="39"/>
      <c r="L83" s="39"/>
      <c r="M83" s="39"/>
      <c r="N83" s="39"/>
      <c r="O83" s="42"/>
      <c r="P83" s="39"/>
      <c r="Q83" s="40"/>
      <c r="R83" s="41"/>
      <c r="S83" s="41"/>
      <c r="T83" s="288"/>
    </row>
    <row r="84" spans="2:21" s="22" customFormat="1" x14ac:dyDescent="0.25">
      <c r="B84" s="137" t="s">
        <v>20</v>
      </c>
      <c r="C84" s="367" t="s">
        <v>26</v>
      </c>
      <c r="D84" s="367" t="s">
        <v>26</v>
      </c>
      <c r="E84" s="375">
        <f>D173</f>
        <v>58.93</v>
      </c>
      <c r="F84" s="373">
        <f>SUM(C84:E86)</f>
        <v>58.93</v>
      </c>
      <c r="G84" s="44">
        <f>F175</f>
        <v>65.88</v>
      </c>
      <c r="H84" s="367" t="s">
        <v>26</v>
      </c>
      <c r="I84" s="367" t="s">
        <v>26</v>
      </c>
      <c r="J84" s="367" t="s">
        <v>26</v>
      </c>
      <c r="K84" s="367" t="s">
        <v>26</v>
      </c>
      <c r="L84" s="375">
        <f>F187</f>
        <v>0</v>
      </c>
      <c r="M84" s="375">
        <f>F188</f>
        <v>0</v>
      </c>
      <c r="N84" s="375">
        <f>F189</f>
        <v>0</v>
      </c>
      <c r="O84" s="45">
        <f>G84+L84+M84+N84</f>
        <v>65.88</v>
      </c>
      <c r="P84" s="367" t="s">
        <v>26</v>
      </c>
      <c r="Q84" s="375">
        <f>D193</f>
        <v>-23.13</v>
      </c>
      <c r="R84" s="367" t="s">
        <v>26</v>
      </c>
      <c r="S84" s="373">
        <f>Q84</f>
        <v>-23.13</v>
      </c>
      <c r="T84" s="289">
        <f>F84+O84+S84</f>
        <v>101.68</v>
      </c>
    </row>
    <row r="85" spans="2:21" s="22" customFormat="1" x14ac:dyDescent="0.25">
      <c r="B85" s="130" t="s">
        <v>18</v>
      </c>
      <c r="C85" s="356"/>
      <c r="D85" s="356"/>
      <c r="E85" s="375"/>
      <c r="F85" s="373"/>
      <c r="G85" s="44">
        <f>F176</f>
        <v>460.09000000000003</v>
      </c>
      <c r="H85" s="356"/>
      <c r="I85" s="356"/>
      <c r="J85" s="356"/>
      <c r="K85" s="356"/>
      <c r="L85" s="375"/>
      <c r="M85" s="375"/>
      <c r="N85" s="375"/>
      <c r="O85" s="138">
        <f>G85+L84+M84+N84</f>
        <v>460.09000000000003</v>
      </c>
      <c r="P85" s="356"/>
      <c r="Q85" s="375"/>
      <c r="R85" s="356"/>
      <c r="S85" s="373"/>
      <c r="T85" s="290">
        <f>F84+O85+S84</f>
        <v>495.89</v>
      </c>
    </row>
    <row r="86" spans="2:21" s="22" customFormat="1" x14ac:dyDescent="0.25">
      <c r="B86" s="131" t="s">
        <v>19</v>
      </c>
      <c r="C86" s="357"/>
      <c r="D86" s="357"/>
      <c r="E86" s="376"/>
      <c r="F86" s="374"/>
      <c r="G86" s="47">
        <f>F177</f>
        <v>960.54000000000008</v>
      </c>
      <c r="H86" s="357"/>
      <c r="I86" s="357"/>
      <c r="J86" s="357"/>
      <c r="K86" s="357"/>
      <c r="L86" s="376"/>
      <c r="M86" s="376"/>
      <c r="N86" s="376"/>
      <c r="O86" s="139">
        <f>G86+L84+M84+N84</f>
        <v>960.54000000000008</v>
      </c>
      <c r="P86" s="357"/>
      <c r="Q86" s="376"/>
      <c r="R86" s="357"/>
      <c r="S86" s="374"/>
      <c r="T86" s="291">
        <f>F84+O86+S84</f>
        <v>996.34</v>
      </c>
    </row>
    <row r="87" spans="2:21" s="22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22" customFormat="1" x14ac:dyDescent="0.25">
      <c r="B88" s="61" t="s">
        <v>21</v>
      </c>
      <c r="C88" s="62"/>
      <c r="D88" s="62"/>
      <c r="E88" s="62"/>
      <c r="F88" s="63"/>
      <c r="G88" s="62"/>
      <c r="H88" s="62"/>
      <c r="I88" s="62"/>
      <c r="J88" s="62"/>
      <c r="K88" s="62"/>
      <c r="L88" s="62"/>
      <c r="M88" s="62"/>
      <c r="N88" s="62"/>
      <c r="O88" s="63"/>
      <c r="P88" s="62"/>
      <c r="Q88" s="62"/>
      <c r="T88" s="314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09"/>
    </row>
    <row r="90" spans="2:21" ht="24" customHeight="1" x14ac:dyDescent="0.25">
      <c r="B90" s="275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09"/>
    </row>
    <row r="91" spans="2:21" s="22" customFormat="1" ht="15" customHeight="1" x14ac:dyDescent="0.25">
      <c r="B91" s="124" t="s">
        <v>61</v>
      </c>
      <c r="C91" s="103"/>
      <c r="D91" s="104"/>
      <c r="E91" s="104"/>
      <c r="F91" s="359" t="s">
        <v>25</v>
      </c>
      <c r="G91" s="107"/>
      <c r="H91" s="108"/>
      <c r="I91" s="108"/>
      <c r="J91" s="108"/>
      <c r="K91" s="108"/>
      <c r="L91" s="108"/>
      <c r="M91" s="108"/>
      <c r="N91" s="108"/>
      <c r="O91" s="359" t="s">
        <v>38</v>
      </c>
      <c r="P91" s="107"/>
      <c r="Q91" s="108"/>
      <c r="R91" s="108"/>
      <c r="S91" s="359" t="s">
        <v>27</v>
      </c>
      <c r="T91" s="362" t="s">
        <v>7</v>
      </c>
    </row>
    <row r="92" spans="2:21" s="22" customFormat="1" ht="15" customHeight="1" x14ac:dyDescent="0.25">
      <c r="B92" s="133" t="s">
        <v>35</v>
      </c>
      <c r="C92" s="105"/>
      <c r="D92" s="106"/>
      <c r="E92" s="106"/>
      <c r="F92" s="360"/>
      <c r="G92" s="109"/>
      <c r="H92" s="110"/>
      <c r="I92" s="110"/>
      <c r="J92" s="110"/>
      <c r="K92" s="110"/>
      <c r="L92" s="110"/>
      <c r="M92" s="110"/>
      <c r="N92" s="110"/>
      <c r="O92" s="360"/>
      <c r="P92" s="109"/>
      <c r="Q92" s="110"/>
      <c r="R92" s="110"/>
      <c r="S92" s="360"/>
      <c r="T92" s="363"/>
    </row>
    <row r="93" spans="2:21" s="22" customFormat="1" ht="15" customHeight="1" x14ac:dyDescent="0.25">
      <c r="B93" s="126" t="s">
        <v>72</v>
      </c>
      <c r="C93" s="31" t="s">
        <v>56</v>
      </c>
      <c r="D93" s="31" t="s">
        <v>14</v>
      </c>
      <c r="E93" s="31" t="s">
        <v>0</v>
      </c>
      <c r="F93" s="361"/>
      <c r="G93" s="53" t="s">
        <v>15</v>
      </c>
      <c r="H93" s="53" t="s">
        <v>16</v>
      </c>
      <c r="I93" s="53" t="s">
        <v>6</v>
      </c>
      <c r="J93" s="53" t="s">
        <v>5</v>
      </c>
      <c r="K93" s="53" t="s">
        <v>1</v>
      </c>
      <c r="L93" s="32" t="s">
        <v>23</v>
      </c>
      <c r="M93" s="33" t="s">
        <v>24</v>
      </c>
      <c r="N93" s="32" t="s">
        <v>47</v>
      </c>
      <c r="O93" s="361"/>
      <c r="P93" s="53" t="s">
        <v>4</v>
      </c>
      <c r="Q93" s="53" t="s">
        <v>2</v>
      </c>
      <c r="R93" s="53" t="s">
        <v>17</v>
      </c>
      <c r="S93" s="361"/>
      <c r="T93" s="364"/>
    </row>
    <row r="94" spans="2:21" s="22" customFormat="1" x14ac:dyDescent="0.25">
      <c r="B94" s="127" t="s">
        <v>66</v>
      </c>
      <c r="C94" s="93"/>
      <c r="D94" s="91"/>
      <c r="E94" s="91"/>
      <c r="F94" s="37"/>
      <c r="G94" s="93"/>
      <c r="H94" s="91"/>
      <c r="I94" s="91"/>
      <c r="J94" s="91"/>
      <c r="K94" s="91"/>
      <c r="L94" s="91"/>
      <c r="M94" s="91"/>
      <c r="N94" s="91"/>
      <c r="O94" s="37"/>
      <c r="P94" s="91"/>
      <c r="Q94" s="91"/>
      <c r="R94" s="34"/>
      <c r="S94" s="34"/>
      <c r="T94" s="286"/>
    </row>
    <row r="95" spans="2:21" s="22" customFormat="1" x14ac:dyDescent="0.25">
      <c r="B95" s="136" t="s">
        <v>22</v>
      </c>
      <c r="C95" s="356">
        <f>ROUND(B15*C171,6)</f>
        <v>0.37886199999999998</v>
      </c>
      <c r="D95" s="356">
        <f>ROUND(B15*C172,6)</f>
        <v>3.5638999999999997E-2</v>
      </c>
      <c r="E95" s="356">
        <f>C173</f>
        <v>7.9459999999999999E-3</v>
      </c>
      <c r="F95" s="365">
        <f>SUM(C95:E100)</f>
        <v>0.42244699999999996</v>
      </c>
      <c r="G95" s="367" t="s">
        <v>26</v>
      </c>
      <c r="H95" s="35">
        <f t="shared" ref="H95:H100" si="8">G178</f>
        <v>0</v>
      </c>
      <c r="I95" s="356">
        <f>ROUND(B15*G184,6)</f>
        <v>0.109699</v>
      </c>
      <c r="J95" s="356">
        <f>C185</f>
        <v>1.186E-3</v>
      </c>
      <c r="K95" s="356">
        <f>C186</f>
        <v>1.4455000000000001E-2</v>
      </c>
      <c r="L95" s="367" t="s">
        <v>26</v>
      </c>
      <c r="M95" s="367" t="s">
        <v>26</v>
      </c>
      <c r="N95" s="367" t="s">
        <v>26</v>
      </c>
      <c r="O95" s="37">
        <f>H95+I95+J95+K95</f>
        <v>0.12534000000000001</v>
      </c>
      <c r="P95" s="356">
        <f>C192</f>
        <v>1.2695E-2</v>
      </c>
      <c r="Q95" s="35">
        <f t="shared" ref="Q95:Q100" si="9">C193</f>
        <v>0</v>
      </c>
      <c r="R95" s="356">
        <f>C199</f>
        <v>7.2920000000000007E-3</v>
      </c>
      <c r="S95" s="37">
        <f>+P95+Q95+R95</f>
        <v>1.9987000000000001E-2</v>
      </c>
      <c r="T95" s="287">
        <f>F95+O95+S95</f>
        <v>0.567774</v>
      </c>
    </row>
    <row r="96" spans="2:21" s="22" customFormat="1" x14ac:dyDescent="0.25">
      <c r="B96" s="136" t="s">
        <v>46</v>
      </c>
      <c r="C96" s="356"/>
      <c r="D96" s="356"/>
      <c r="E96" s="356"/>
      <c r="F96" s="365"/>
      <c r="G96" s="367"/>
      <c r="H96" s="35">
        <f t="shared" si="8"/>
        <v>0.16543099999999999</v>
      </c>
      <c r="I96" s="356"/>
      <c r="J96" s="356"/>
      <c r="K96" s="356"/>
      <c r="L96" s="367"/>
      <c r="M96" s="367"/>
      <c r="N96" s="367"/>
      <c r="O96" s="37">
        <f>H96+I95+J95+K95</f>
        <v>0.290771</v>
      </c>
      <c r="P96" s="356"/>
      <c r="Q96" s="35">
        <f t="shared" si="9"/>
        <v>4.6199999999999998E-2</v>
      </c>
      <c r="R96" s="356"/>
      <c r="S96" s="37">
        <f>+P95+Q96+R95</f>
        <v>6.6186999999999996E-2</v>
      </c>
      <c r="T96" s="287">
        <f>F95+O96+S96</f>
        <v>0.7794049999999999</v>
      </c>
    </row>
    <row r="97" spans="2:21" s="22" customFormat="1" x14ac:dyDescent="0.25">
      <c r="B97" s="136" t="s">
        <v>8</v>
      </c>
      <c r="C97" s="356"/>
      <c r="D97" s="356"/>
      <c r="E97" s="356"/>
      <c r="F97" s="365"/>
      <c r="G97" s="367"/>
      <c r="H97" s="35">
        <f t="shared" si="8"/>
        <v>0.15141499999999999</v>
      </c>
      <c r="I97" s="356"/>
      <c r="J97" s="356"/>
      <c r="K97" s="356"/>
      <c r="L97" s="367"/>
      <c r="M97" s="367"/>
      <c r="N97" s="367"/>
      <c r="O97" s="37">
        <f>H97+I95+J95+K95</f>
        <v>0.27675500000000003</v>
      </c>
      <c r="P97" s="356"/>
      <c r="Q97" s="35">
        <f t="shared" si="9"/>
        <v>2.7300000000000001E-2</v>
      </c>
      <c r="R97" s="356"/>
      <c r="S97" s="37">
        <f>+P95+Q97+R95</f>
        <v>4.7287000000000003E-2</v>
      </c>
      <c r="T97" s="287">
        <f>F95+O97+S97</f>
        <v>0.74648899999999996</v>
      </c>
    </row>
    <row r="98" spans="2:21" s="22" customFormat="1" x14ac:dyDescent="0.25">
      <c r="B98" s="136" t="s">
        <v>9</v>
      </c>
      <c r="C98" s="356"/>
      <c r="D98" s="356"/>
      <c r="E98" s="356"/>
      <c r="F98" s="365"/>
      <c r="G98" s="367"/>
      <c r="H98" s="35">
        <f t="shared" si="8"/>
        <v>0.15205199999999999</v>
      </c>
      <c r="I98" s="356"/>
      <c r="J98" s="356"/>
      <c r="K98" s="356"/>
      <c r="L98" s="367"/>
      <c r="M98" s="367"/>
      <c r="N98" s="367"/>
      <c r="O98" s="37">
        <f>H98+I95+J95+K95</f>
        <v>0.27739200000000003</v>
      </c>
      <c r="P98" s="356"/>
      <c r="Q98" s="35">
        <f t="shared" si="9"/>
        <v>2.2100000000000002E-2</v>
      </c>
      <c r="R98" s="356"/>
      <c r="S98" s="37">
        <f>+P95+Q98+R95</f>
        <v>4.2086999999999999E-2</v>
      </c>
      <c r="T98" s="287">
        <f>F95+O98+S98</f>
        <v>0.74192599999999997</v>
      </c>
    </row>
    <row r="99" spans="2:21" s="22" customFormat="1" x14ac:dyDescent="0.25">
      <c r="B99" s="136" t="s">
        <v>10</v>
      </c>
      <c r="C99" s="356"/>
      <c r="D99" s="356"/>
      <c r="E99" s="356"/>
      <c r="F99" s="365"/>
      <c r="G99" s="367"/>
      <c r="H99" s="35">
        <f t="shared" si="8"/>
        <v>0.11361399999999999</v>
      </c>
      <c r="I99" s="356"/>
      <c r="J99" s="356"/>
      <c r="K99" s="356"/>
      <c r="L99" s="367"/>
      <c r="M99" s="367"/>
      <c r="N99" s="367"/>
      <c r="O99" s="37">
        <f>H99+I95+J95+K95</f>
        <v>0.23895399999999997</v>
      </c>
      <c r="P99" s="356"/>
      <c r="Q99" s="35">
        <f t="shared" si="9"/>
        <v>1.5800000000000002E-2</v>
      </c>
      <c r="R99" s="356"/>
      <c r="S99" s="37">
        <f>+P95+Q99+R95</f>
        <v>3.5786999999999999E-2</v>
      </c>
      <c r="T99" s="287">
        <f>F95+O99+S99</f>
        <v>0.69718799999999992</v>
      </c>
    </row>
    <row r="100" spans="2:21" s="22" customFormat="1" x14ac:dyDescent="0.25">
      <c r="B100" s="136" t="s">
        <v>11</v>
      </c>
      <c r="C100" s="357"/>
      <c r="D100" s="357"/>
      <c r="E100" s="357"/>
      <c r="F100" s="366"/>
      <c r="G100" s="368"/>
      <c r="H100" s="35">
        <f t="shared" si="8"/>
        <v>5.7549999999999997E-2</v>
      </c>
      <c r="I100" s="357"/>
      <c r="J100" s="357"/>
      <c r="K100" s="357"/>
      <c r="L100" s="368"/>
      <c r="M100" s="368"/>
      <c r="N100" s="368"/>
      <c r="O100" s="37">
        <f>H100+I95+J95+K95</f>
        <v>0.18289</v>
      </c>
      <c r="P100" s="357"/>
      <c r="Q100" s="35">
        <f t="shared" si="9"/>
        <v>6.6E-3</v>
      </c>
      <c r="R100" s="357"/>
      <c r="S100" s="37">
        <f>+P95+Q100+R95</f>
        <v>2.6587E-2</v>
      </c>
      <c r="T100" s="287">
        <f>F95+O100+S100</f>
        <v>0.63192400000000004</v>
      </c>
    </row>
    <row r="101" spans="2:21" s="22" customFormat="1" x14ac:dyDescent="0.25">
      <c r="B101" s="129" t="s">
        <v>28</v>
      </c>
      <c r="C101" s="39"/>
      <c r="D101" s="40"/>
      <c r="E101" s="39"/>
      <c r="F101" s="42"/>
      <c r="G101" s="60"/>
      <c r="H101" s="39"/>
      <c r="I101" s="40"/>
      <c r="J101" s="39"/>
      <c r="K101" s="39"/>
      <c r="L101" s="39"/>
      <c r="M101" s="39"/>
      <c r="N101" s="39"/>
      <c r="O101" s="42"/>
      <c r="P101" s="39"/>
      <c r="Q101" s="40"/>
      <c r="R101" s="41"/>
      <c r="S101" s="41"/>
      <c r="T101" s="288"/>
    </row>
    <row r="102" spans="2:21" s="22" customFormat="1" x14ac:dyDescent="0.25">
      <c r="B102" s="137" t="s">
        <v>20</v>
      </c>
      <c r="C102" s="367" t="s">
        <v>26</v>
      </c>
      <c r="D102" s="367" t="s">
        <v>26</v>
      </c>
      <c r="E102" s="375">
        <f>D173</f>
        <v>58.93</v>
      </c>
      <c r="F102" s="373">
        <f>SUM(C102:E104)</f>
        <v>58.93</v>
      </c>
      <c r="G102" s="44">
        <f>G175</f>
        <v>85.08</v>
      </c>
      <c r="H102" s="367" t="s">
        <v>26</v>
      </c>
      <c r="I102" s="367" t="s">
        <v>26</v>
      </c>
      <c r="J102" s="367" t="s">
        <v>26</v>
      </c>
      <c r="K102" s="367" t="s">
        <v>26</v>
      </c>
      <c r="L102" s="375">
        <f>G187</f>
        <v>-0.34</v>
      </c>
      <c r="M102" s="375">
        <f>G188</f>
        <v>-0.56999999999999995</v>
      </c>
      <c r="N102" s="375">
        <f>G189</f>
        <v>0</v>
      </c>
      <c r="O102" s="45">
        <f>G102+L102+M102+N102</f>
        <v>84.17</v>
      </c>
      <c r="P102" s="367" t="s">
        <v>26</v>
      </c>
      <c r="Q102" s="375">
        <f>D193</f>
        <v>-23.13</v>
      </c>
      <c r="R102" s="367" t="s">
        <v>26</v>
      </c>
      <c r="S102" s="373">
        <f>Q102</f>
        <v>-23.13</v>
      </c>
      <c r="T102" s="289">
        <f>F102+O102+S102</f>
        <v>119.97</v>
      </c>
    </row>
    <row r="103" spans="2:21" s="22" customFormat="1" x14ac:dyDescent="0.25">
      <c r="B103" s="130" t="s">
        <v>18</v>
      </c>
      <c r="C103" s="356"/>
      <c r="D103" s="356"/>
      <c r="E103" s="375"/>
      <c r="F103" s="373"/>
      <c r="G103" s="44">
        <f>G176</f>
        <v>596.30000000000007</v>
      </c>
      <c r="H103" s="356"/>
      <c r="I103" s="356"/>
      <c r="J103" s="356"/>
      <c r="K103" s="356"/>
      <c r="L103" s="375"/>
      <c r="M103" s="375"/>
      <c r="N103" s="375"/>
      <c r="O103" s="138">
        <f>G103+L102+M102+N102</f>
        <v>595.39</v>
      </c>
      <c r="P103" s="356"/>
      <c r="Q103" s="375"/>
      <c r="R103" s="356"/>
      <c r="S103" s="373"/>
      <c r="T103" s="290">
        <f>F102+O103+S102</f>
        <v>631.18999999999994</v>
      </c>
    </row>
    <row r="104" spans="2:21" s="22" customFormat="1" x14ac:dyDescent="0.25">
      <c r="B104" s="131" t="s">
        <v>19</v>
      </c>
      <c r="C104" s="357"/>
      <c r="D104" s="357"/>
      <c r="E104" s="376"/>
      <c r="F104" s="374"/>
      <c r="G104" s="47">
        <f>G177</f>
        <v>1227.19</v>
      </c>
      <c r="H104" s="357"/>
      <c r="I104" s="357"/>
      <c r="J104" s="357"/>
      <c r="K104" s="357"/>
      <c r="L104" s="376"/>
      <c r="M104" s="376"/>
      <c r="N104" s="376"/>
      <c r="O104" s="139">
        <f>G104+L102+M102+N102</f>
        <v>1226.2800000000002</v>
      </c>
      <c r="P104" s="357"/>
      <c r="Q104" s="376"/>
      <c r="R104" s="357"/>
      <c r="S104" s="374"/>
      <c r="T104" s="291">
        <f>F102+O104+S102</f>
        <v>1262.0800000000002</v>
      </c>
    </row>
    <row r="105" spans="2:21" s="22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22" customFormat="1" x14ac:dyDescent="0.25">
      <c r="B106" s="61" t="s">
        <v>21</v>
      </c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3"/>
      <c r="P106" s="62"/>
      <c r="Q106" s="62"/>
      <c r="T106" s="314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09"/>
    </row>
    <row r="108" spans="2:21" ht="24" customHeight="1" x14ac:dyDescent="0.25">
      <c r="B108" s="275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09"/>
    </row>
    <row r="109" spans="2:21" s="22" customFormat="1" ht="15" customHeight="1" x14ac:dyDescent="0.25">
      <c r="B109" s="124" t="s">
        <v>61</v>
      </c>
      <c r="C109" s="103"/>
      <c r="D109" s="104"/>
      <c r="E109" s="104"/>
      <c r="F109" s="359" t="s">
        <v>25</v>
      </c>
      <c r="G109" s="107"/>
      <c r="H109" s="108"/>
      <c r="I109" s="108"/>
      <c r="J109" s="108"/>
      <c r="K109" s="108"/>
      <c r="L109" s="108"/>
      <c r="M109" s="108"/>
      <c r="N109" s="108"/>
      <c r="O109" s="359" t="s">
        <v>38</v>
      </c>
      <c r="P109" s="107"/>
      <c r="Q109" s="108"/>
      <c r="R109" s="108"/>
      <c r="S109" s="359" t="s">
        <v>27</v>
      </c>
      <c r="T109" s="362" t="s">
        <v>7</v>
      </c>
    </row>
    <row r="110" spans="2:21" s="22" customFormat="1" ht="15" customHeight="1" x14ac:dyDescent="0.25">
      <c r="B110" s="133" t="s">
        <v>36</v>
      </c>
      <c r="C110" s="105"/>
      <c r="D110" s="106"/>
      <c r="E110" s="106"/>
      <c r="F110" s="360"/>
      <c r="G110" s="109"/>
      <c r="H110" s="110"/>
      <c r="I110" s="110"/>
      <c r="J110" s="110"/>
      <c r="K110" s="110"/>
      <c r="L110" s="110"/>
      <c r="M110" s="110"/>
      <c r="N110" s="110"/>
      <c r="O110" s="360"/>
      <c r="P110" s="109"/>
      <c r="Q110" s="110"/>
      <c r="R110" s="110"/>
      <c r="S110" s="360"/>
      <c r="T110" s="363"/>
    </row>
    <row r="111" spans="2:21" s="22" customFormat="1" ht="15" customHeight="1" x14ac:dyDescent="0.25">
      <c r="B111" s="126" t="s">
        <v>72</v>
      </c>
      <c r="C111" s="31" t="s">
        <v>56</v>
      </c>
      <c r="D111" s="31" t="s">
        <v>14</v>
      </c>
      <c r="E111" s="31" t="s">
        <v>0</v>
      </c>
      <c r="F111" s="361"/>
      <c r="G111" s="53" t="s">
        <v>15</v>
      </c>
      <c r="H111" s="53" t="s">
        <v>16</v>
      </c>
      <c r="I111" s="53" t="s">
        <v>6</v>
      </c>
      <c r="J111" s="53" t="s">
        <v>5</v>
      </c>
      <c r="K111" s="53" t="s">
        <v>1</v>
      </c>
      <c r="L111" s="32" t="s">
        <v>23</v>
      </c>
      <c r="M111" s="33" t="s">
        <v>24</v>
      </c>
      <c r="N111" s="32" t="s">
        <v>47</v>
      </c>
      <c r="O111" s="361"/>
      <c r="P111" s="53" t="s">
        <v>4</v>
      </c>
      <c r="Q111" s="53" t="s">
        <v>2</v>
      </c>
      <c r="R111" s="53" t="s">
        <v>17</v>
      </c>
      <c r="S111" s="361"/>
      <c r="T111" s="364"/>
    </row>
    <row r="112" spans="2:21" s="22" customFormat="1" x14ac:dyDescent="0.25">
      <c r="B112" s="127" t="s">
        <v>66</v>
      </c>
      <c r="C112" s="93"/>
      <c r="D112" s="91"/>
      <c r="E112" s="91"/>
      <c r="F112" s="98"/>
      <c r="G112" s="91"/>
      <c r="H112" s="93"/>
      <c r="I112" s="91"/>
      <c r="J112" s="91"/>
      <c r="K112" s="91"/>
      <c r="L112" s="91"/>
      <c r="M112" s="114"/>
      <c r="N112" s="91"/>
      <c r="O112" s="37"/>
      <c r="P112" s="93"/>
      <c r="Q112" s="91"/>
      <c r="R112" s="34"/>
      <c r="S112" s="34"/>
      <c r="T112" s="286"/>
    </row>
    <row r="113" spans="2:21" s="22" customFormat="1" x14ac:dyDescent="0.25">
      <c r="B113" s="136" t="s">
        <v>22</v>
      </c>
      <c r="C113" s="356">
        <f>ROUND(B15*C171,6)</f>
        <v>0.37886199999999998</v>
      </c>
      <c r="D113" s="356">
        <f>ROUND(B15*C172,6)</f>
        <v>3.5638999999999997E-2</v>
      </c>
      <c r="E113" s="356">
        <f>C173</f>
        <v>7.9459999999999999E-3</v>
      </c>
      <c r="F113" s="365">
        <f>SUM(C113:E118)</f>
        <v>0.42244699999999996</v>
      </c>
      <c r="G113" s="367" t="s">
        <v>26</v>
      </c>
      <c r="H113" s="64">
        <f t="shared" ref="H113:H118" si="10">H178</f>
        <v>0</v>
      </c>
      <c r="I113" s="356">
        <f>ROUND(B15*H184,6)</f>
        <v>0.109699</v>
      </c>
      <c r="J113" s="356">
        <f>C185</f>
        <v>1.186E-3</v>
      </c>
      <c r="K113" s="356">
        <f>C186</f>
        <v>1.4455000000000001E-2</v>
      </c>
      <c r="L113" s="367" t="s">
        <v>26</v>
      </c>
      <c r="M113" s="369" t="s">
        <v>26</v>
      </c>
      <c r="N113" s="367" t="s">
        <v>26</v>
      </c>
      <c r="O113" s="37">
        <f>H113+I113+J113+K113</f>
        <v>0.12534000000000001</v>
      </c>
      <c r="P113" s="379">
        <f>C192</f>
        <v>1.2695E-2</v>
      </c>
      <c r="Q113" s="35">
        <f t="shared" ref="Q113:Q118" si="11">C193</f>
        <v>0</v>
      </c>
      <c r="R113" s="356">
        <f>C199</f>
        <v>7.2920000000000007E-3</v>
      </c>
      <c r="S113" s="37">
        <f>+P113+Q113+R113</f>
        <v>1.9987000000000001E-2</v>
      </c>
      <c r="T113" s="287">
        <f>F113+O113+S113</f>
        <v>0.567774</v>
      </c>
    </row>
    <row r="114" spans="2:21" s="22" customFormat="1" x14ac:dyDescent="0.25">
      <c r="B114" s="136" t="s">
        <v>46</v>
      </c>
      <c r="C114" s="356"/>
      <c r="D114" s="356"/>
      <c r="E114" s="356"/>
      <c r="F114" s="365"/>
      <c r="G114" s="367"/>
      <c r="H114" s="64">
        <f t="shared" si="10"/>
        <v>0.22603600000000001</v>
      </c>
      <c r="I114" s="356"/>
      <c r="J114" s="356"/>
      <c r="K114" s="356"/>
      <c r="L114" s="367"/>
      <c r="M114" s="369"/>
      <c r="N114" s="367"/>
      <c r="O114" s="37">
        <f>H114+I113+J113+K113</f>
        <v>0.35137600000000002</v>
      </c>
      <c r="P114" s="379"/>
      <c r="Q114" s="35">
        <f t="shared" si="11"/>
        <v>4.6199999999999998E-2</v>
      </c>
      <c r="R114" s="356"/>
      <c r="S114" s="37">
        <f>+P113+Q114+R113</f>
        <v>6.6186999999999996E-2</v>
      </c>
      <c r="T114" s="287">
        <f>F113+O114+S114</f>
        <v>0.84000999999999992</v>
      </c>
    </row>
    <row r="115" spans="2:21" s="22" customFormat="1" x14ac:dyDescent="0.25">
      <c r="B115" s="136" t="s">
        <v>8</v>
      </c>
      <c r="C115" s="356"/>
      <c r="D115" s="356"/>
      <c r="E115" s="356"/>
      <c r="F115" s="365"/>
      <c r="G115" s="367"/>
      <c r="H115" s="64">
        <f t="shared" si="10"/>
        <v>0.20688600000000001</v>
      </c>
      <c r="I115" s="356"/>
      <c r="J115" s="356"/>
      <c r="K115" s="356"/>
      <c r="L115" s="367"/>
      <c r="M115" s="369"/>
      <c r="N115" s="367"/>
      <c r="O115" s="37">
        <f>H115+I113+J113+K113</f>
        <v>0.33222600000000002</v>
      </c>
      <c r="P115" s="379"/>
      <c r="Q115" s="35">
        <f t="shared" si="11"/>
        <v>2.7300000000000001E-2</v>
      </c>
      <c r="R115" s="356"/>
      <c r="S115" s="37">
        <f>+P113+Q115+R113</f>
        <v>4.7287000000000003E-2</v>
      </c>
      <c r="T115" s="287">
        <f>F113+O115+S115</f>
        <v>0.8019599999999999</v>
      </c>
    </row>
    <row r="116" spans="2:21" s="22" customFormat="1" x14ac:dyDescent="0.25">
      <c r="B116" s="136" t="s">
        <v>9</v>
      </c>
      <c r="C116" s="356"/>
      <c r="D116" s="356"/>
      <c r="E116" s="356"/>
      <c r="F116" s="365"/>
      <c r="G116" s="367"/>
      <c r="H116" s="64">
        <f t="shared" si="10"/>
        <v>0.207756</v>
      </c>
      <c r="I116" s="356"/>
      <c r="J116" s="356"/>
      <c r="K116" s="356"/>
      <c r="L116" s="367"/>
      <c r="M116" s="369"/>
      <c r="N116" s="367"/>
      <c r="O116" s="37">
        <f>H116+I113+J113+K113</f>
        <v>0.333096</v>
      </c>
      <c r="P116" s="379"/>
      <c r="Q116" s="35">
        <f t="shared" si="11"/>
        <v>2.2100000000000002E-2</v>
      </c>
      <c r="R116" s="356"/>
      <c r="S116" s="37">
        <f>+P113+Q116+R113</f>
        <v>4.2086999999999999E-2</v>
      </c>
      <c r="T116" s="287">
        <f>F113+O116+S116</f>
        <v>0.79762999999999995</v>
      </c>
    </row>
    <row r="117" spans="2:21" s="22" customFormat="1" x14ac:dyDescent="0.25">
      <c r="B117" s="136" t="s">
        <v>10</v>
      </c>
      <c r="C117" s="356"/>
      <c r="D117" s="356"/>
      <c r="E117" s="356"/>
      <c r="F117" s="365"/>
      <c r="G117" s="367"/>
      <c r="H117" s="64">
        <f t="shared" si="10"/>
        <v>0.15523699999999999</v>
      </c>
      <c r="I117" s="356"/>
      <c r="J117" s="356"/>
      <c r="K117" s="356"/>
      <c r="L117" s="367"/>
      <c r="M117" s="369"/>
      <c r="N117" s="367"/>
      <c r="O117" s="37">
        <f>H117+I113+J113+K113</f>
        <v>0.28057700000000002</v>
      </c>
      <c r="P117" s="379"/>
      <c r="Q117" s="35">
        <f t="shared" si="11"/>
        <v>1.5800000000000002E-2</v>
      </c>
      <c r="R117" s="356"/>
      <c r="S117" s="37">
        <f>+P113+Q117+R113</f>
        <v>3.5786999999999999E-2</v>
      </c>
      <c r="T117" s="287">
        <f>F113+O117+S117</f>
        <v>0.738811</v>
      </c>
    </row>
    <row r="118" spans="2:21" s="22" customFormat="1" x14ac:dyDescent="0.25">
      <c r="B118" s="136" t="s">
        <v>11</v>
      </c>
      <c r="C118" s="357"/>
      <c r="D118" s="357"/>
      <c r="E118" s="357"/>
      <c r="F118" s="366"/>
      <c r="G118" s="368"/>
      <c r="H118" s="64">
        <f t="shared" si="10"/>
        <v>7.8634000000000009E-2</v>
      </c>
      <c r="I118" s="357"/>
      <c r="J118" s="357"/>
      <c r="K118" s="357"/>
      <c r="L118" s="368"/>
      <c r="M118" s="370"/>
      <c r="N118" s="368"/>
      <c r="O118" s="37">
        <f>H118+I113+J113+K113</f>
        <v>0.20397400000000002</v>
      </c>
      <c r="P118" s="380"/>
      <c r="Q118" s="38">
        <f t="shared" si="11"/>
        <v>6.6E-3</v>
      </c>
      <c r="R118" s="357"/>
      <c r="S118" s="37">
        <f>+P113+Q118+R113</f>
        <v>2.6587E-2</v>
      </c>
      <c r="T118" s="287">
        <f>F113+O118+S118</f>
        <v>0.65300800000000003</v>
      </c>
    </row>
    <row r="119" spans="2:21" s="22" customFormat="1" x14ac:dyDescent="0.25">
      <c r="B119" s="129" t="s">
        <v>28</v>
      </c>
      <c r="C119" s="39"/>
      <c r="D119" s="59"/>
      <c r="E119" s="39"/>
      <c r="F119" s="65"/>
      <c r="G119" s="39"/>
      <c r="H119" s="40"/>
      <c r="I119" s="39"/>
      <c r="J119" s="39"/>
      <c r="K119" s="40"/>
      <c r="L119" s="39"/>
      <c r="M119" s="40"/>
      <c r="N119" s="39"/>
      <c r="O119" s="42"/>
      <c r="P119" s="40"/>
      <c r="Q119" s="39"/>
      <c r="R119" s="41"/>
      <c r="S119" s="41"/>
      <c r="T119" s="288"/>
    </row>
    <row r="120" spans="2:21" s="22" customFormat="1" x14ac:dyDescent="0.25">
      <c r="B120" s="137" t="s">
        <v>20</v>
      </c>
      <c r="C120" s="367" t="s">
        <v>26</v>
      </c>
      <c r="D120" s="367" t="s">
        <v>26</v>
      </c>
      <c r="E120" s="375">
        <f>D173</f>
        <v>58.93</v>
      </c>
      <c r="F120" s="373">
        <f>SUM(C120:E122)</f>
        <v>58.93</v>
      </c>
      <c r="G120" s="43">
        <f>H175</f>
        <v>96.38</v>
      </c>
      <c r="H120" s="367" t="s">
        <v>26</v>
      </c>
      <c r="I120" s="367" t="s">
        <v>26</v>
      </c>
      <c r="J120" s="367" t="s">
        <v>26</v>
      </c>
      <c r="K120" s="367" t="s">
        <v>26</v>
      </c>
      <c r="L120" s="375">
        <f>H187</f>
        <v>0</v>
      </c>
      <c r="M120" s="377">
        <f>H188</f>
        <v>0</v>
      </c>
      <c r="N120" s="375">
        <f>H189</f>
        <v>0</v>
      </c>
      <c r="O120" s="45">
        <f>G120+L120+M120+N120</f>
        <v>96.38</v>
      </c>
      <c r="P120" s="367" t="s">
        <v>26</v>
      </c>
      <c r="Q120" s="375">
        <f>D193</f>
        <v>-23.13</v>
      </c>
      <c r="R120" s="367" t="s">
        <v>26</v>
      </c>
      <c r="S120" s="373">
        <f>Q120</f>
        <v>-23.13</v>
      </c>
      <c r="T120" s="289">
        <f>F120+O120+S120</f>
        <v>132.18</v>
      </c>
    </row>
    <row r="121" spans="2:21" s="22" customFormat="1" x14ac:dyDescent="0.25">
      <c r="B121" s="130" t="s">
        <v>18</v>
      </c>
      <c r="C121" s="356"/>
      <c r="D121" s="356"/>
      <c r="E121" s="375"/>
      <c r="F121" s="373"/>
      <c r="G121" s="43">
        <f>H176</f>
        <v>647.40000000000009</v>
      </c>
      <c r="H121" s="356"/>
      <c r="I121" s="356"/>
      <c r="J121" s="356"/>
      <c r="K121" s="356"/>
      <c r="L121" s="375"/>
      <c r="M121" s="377"/>
      <c r="N121" s="375"/>
      <c r="O121" s="138">
        <f>G121+L120+M120+N120</f>
        <v>647.40000000000009</v>
      </c>
      <c r="P121" s="356"/>
      <c r="Q121" s="375"/>
      <c r="R121" s="356"/>
      <c r="S121" s="373"/>
      <c r="T121" s="290">
        <f>F120+O121+S120</f>
        <v>683.2</v>
      </c>
    </row>
    <row r="122" spans="2:21" s="22" customFormat="1" x14ac:dyDescent="0.25">
      <c r="B122" s="131" t="s">
        <v>19</v>
      </c>
      <c r="C122" s="357"/>
      <c r="D122" s="357"/>
      <c r="E122" s="376"/>
      <c r="F122" s="374"/>
      <c r="G122" s="46">
        <f>H177</f>
        <v>1457.5</v>
      </c>
      <c r="H122" s="357"/>
      <c r="I122" s="357"/>
      <c r="J122" s="357"/>
      <c r="K122" s="357"/>
      <c r="L122" s="376"/>
      <c r="M122" s="378"/>
      <c r="N122" s="376"/>
      <c r="O122" s="139">
        <f>G122+L120+M120+N120</f>
        <v>1457.5</v>
      </c>
      <c r="P122" s="357"/>
      <c r="Q122" s="376"/>
      <c r="R122" s="357"/>
      <c r="S122" s="374"/>
      <c r="T122" s="291">
        <f>F120+O122+S120</f>
        <v>1493.3</v>
      </c>
    </row>
    <row r="123" spans="2:21" s="22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22" customFormat="1" x14ac:dyDescent="0.25">
      <c r="B124" s="61" t="s">
        <v>21</v>
      </c>
      <c r="F124" s="66"/>
      <c r="G124" s="66"/>
      <c r="H124" s="66"/>
      <c r="I124" s="66"/>
      <c r="J124" s="66"/>
      <c r="K124" s="66"/>
      <c r="L124" s="66"/>
      <c r="M124" s="66"/>
      <c r="N124" s="66"/>
      <c r="O124" s="67"/>
      <c r="P124" s="66"/>
      <c r="Q124" s="66"/>
      <c r="R124" s="66"/>
      <c r="S124" s="66"/>
      <c r="T124" s="300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5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1"/>
    </row>
    <row r="127" spans="2:21" s="22" customFormat="1" ht="15" customHeight="1" x14ac:dyDescent="0.25">
      <c r="B127" s="124" t="s">
        <v>61</v>
      </c>
      <c r="C127" s="103"/>
      <c r="D127" s="104"/>
      <c r="E127" s="104"/>
      <c r="F127" s="359" t="s">
        <v>25</v>
      </c>
      <c r="G127" s="107"/>
      <c r="H127" s="108"/>
      <c r="I127" s="108"/>
      <c r="J127" s="108"/>
      <c r="K127" s="108"/>
      <c r="L127" s="108"/>
      <c r="M127" s="108"/>
      <c r="N127" s="108"/>
      <c r="O127" s="359" t="s">
        <v>38</v>
      </c>
      <c r="P127" s="107"/>
      <c r="Q127" s="108"/>
      <c r="R127" s="108"/>
      <c r="S127" s="359" t="s">
        <v>27</v>
      </c>
      <c r="T127" s="362" t="s">
        <v>7</v>
      </c>
    </row>
    <row r="128" spans="2:21" s="22" customFormat="1" ht="15" customHeight="1" x14ac:dyDescent="0.25">
      <c r="B128" s="133" t="s">
        <v>49</v>
      </c>
      <c r="C128" s="105"/>
      <c r="D128" s="106"/>
      <c r="E128" s="106"/>
      <c r="F128" s="360"/>
      <c r="G128" s="109"/>
      <c r="H128" s="110"/>
      <c r="I128" s="110"/>
      <c r="J128" s="110"/>
      <c r="K128" s="110"/>
      <c r="L128" s="110"/>
      <c r="M128" s="110"/>
      <c r="N128" s="110"/>
      <c r="O128" s="360"/>
      <c r="P128" s="109"/>
      <c r="Q128" s="110"/>
      <c r="R128" s="110"/>
      <c r="S128" s="360"/>
      <c r="T128" s="363"/>
    </row>
    <row r="129" spans="2:20" s="22" customFormat="1" ht="15" customHeight="1" x14ac:dyDescent="0.25">
      <c r="B129" s="126" t="s">
        <v>72</v>
      </c>
      <c r="C129" s="31" t="s">
        <v>56</v>
      </c>
      <c r="D129" s="31" t="s">
        <v>14</v>
      </c>
      <c r="E129" s="31" t="s">
        <v>0</v>
      </c>
      <c r="F129" s="361"/>
      <c r="G129" s="53" t="s">
        <v>15</v>
      </c>
      <c r="H129" s="53" t="s">
        <v>16</v>
      </c>
      <c r="I129" s="53" t="s">
        <v>6</v>
      </c>
      <c r="J129" s="53" t="s">
        <v>5</v>
      </c>
      <c r="K129" s="53" t="s">
        <v>1</v>
      </c>
      <c r="L129" s="32" t="s">
        <v>23</v>
      </c>
      <c r="M129" s="33" t="s">
        <v>24</v>
      </c>
      <c r="N129" s="32" t="s">
        <v>47</v>
      </c>
      <c r="O129" s="361"/>
      <c r="P129" s="53" t="s">
        <v>4</v>
      </c>
      <c r="Q129" s="53" t="s">
        <v>2</v>
      </c>
      <c r="R129" s="53" t="s">
        <v>17</v>
      </c>
      <c r="S129" s="361"/>
      <c r="T129" s="364"/>
    </row>
    <row r="130" spans="2:20" s="22" customFormat="1" x14ac:dyDescent="0.25">
      <c r="B130" s="127" t="s">
        <v>66</v>
      </c>
      <c r="C130" s="34"/>
      <c r="D130" s="34"/>
      <c r="E130" s="34"/>
      <c r="F130" s="99"/>
      <c r="G130" s="99"/>
      <c r="H130" s="99"/>
      <c r="I130" s="99"/>
      <c r="J130" s="99"/>
      <c r="K130" s="99"/>
      <c r="L130" s="99"/>
      <c r="M130" s="99"/>
      <c r="N130" s="99"/>
      <c r="O130" s="100"/>
      <c r="P130" s="99"/>
      <c r="Q130" s="99"/>
      <c r="R130" s="99"/>
      <c r="S130" s="99"/>
      <c r="T130" s="127"/>
    </row>
    <row r="131" spans="2:20" s="22" customFormat="1" x14ac:dyDescent="0.25">
      <c r="B131" s="136" t="s">
        <v>22</v>
      </c>
      <c r="C131" s="356">
        <f>ROUND(B15*C171,6)</f>
        <v>0.37886199999999998</v>
      </c>
      <c r="D131" s="356">
        <f>ROUND(B15*C172,6)</f>
        <v>3.5638999999999997E-2</v>
      </c>
      <c r="E131" s="356">
        <f>C173</f>
        <v>7.9459999999999999E-3</v>
      </c>
      <c r="F131" s="365">
        <f>SUM(C131:E136)</f>
        <v>0.42244699999999996</v>
      </c>
      <c r="G131" s="367" t="s">
        <v>26</v>
      </c>
      <c r="H131" s="64">
        <f>I178</f>
        <v>0</v>
      </c>
      <c r="I131" s="356">
        <f>ROUND(B15*I184,6)</f>
        <v>0.109699</v>
      </c>
      <c r="J131" s="356">
        <f>C185</f>
        <v>1.186E-3</v>
      </c>
      <c r="K131" s="356">
        <f>C186</f>
        <v>1.4455000000000001E-2</v>
      </c>
      <c r="L131" s="367" t="s">
        <v>26</v>
      </c>
      <c r="M131" s="367" t="s">
        <v>26</v>
      </c>
      <c r="N131" s="367" t="s">
        <v>26</v>
      </c>
      <c r="O131" s="37">
        <f>H131+I131+J131+K131</f>
        <v>0.12534000000000001</v>
      </c>
      <c r="P131" s="356">
        <f>C192</f>
        <v>1.2695E-2</v>
      </c>
      <c r="Q131" s="35">
        <f>C193</f>
        <v>0</v>
      </c>
      <c r="R131" s="356">
        <f>C199</f>
        <v>7.2920000000000007E-3</v>
      </c>
      <c r="S131" s="37">
        <f>P131+Q131+R131</f>
        <v>1.9987000000000001E-2</v>
      </c>
      <c r="T131" s="287">
        <f>F131+O131+S131</f>
        <v>0.567774</v>
      </c>
    </row>
    <row r="132" spans="2:20" s="22" customFormat="1" x14ac:dyDescent="0.25">
      <c r="B132" s="136" t="s">
        <v>46</v>
      </c>
      <c r="C132" s="356"/>
      <c r="D132" s="356"/>
      <c r="E132" s="356"/>
      <c r="F132" s="365"/>
      <c r="G132" s="367"/>
      <c r="H132" s="64">
        <f t="shared" ref="H132:H136" si="12">I179</f>
        <v>0.22603600000000001</v>
      </c>
      <c r="I132" s="356"/>
      <c r="J132" s="356"/>
      <c r="K132" s="356"/>
      <c r="L132" s="367"/>
      <c r="M132" s="367"/>
      <c r="N132" s="367"/>
      <c r="O132" s="37">
        <f>H132+I131+J131+K131</f>
        <v>0.35137600000000002</v>
      </c>
      <c r="P132" s="356"/>
      <c r="Q132" s="35">
        <f t="shared" ref="Q132:Q136" si="13">C194</f>
        <v>4.6199999999999998E-2</v>
      </c>
      <c r="R132" s="356"/>
      <c r="S132" s="37">
        <f>P131+Q132+R131</f>
        <v>6.6186999999999996E-2</v>
      </c>
      <c r="T132" s="287">
        <f>F131+O132+S132</f>
        <v>0.84000999999999992</v>
      </c>
    </row>
    <row r="133" spans="2:20" s="22" customFormat="1" x14ac:dyDescent="0.25">
      <c r="B133" s="136" t="s">
        <v>8</v>
      </c>
      <c r="C133" s="356"/>
      <c r="D133" s="356"/>
      <c r="E133" s="356"/>
      <c r="F133" s="365"/>
      <c r="G133" s="367"/>
      <c r="H133" s="64">
        <f t="shared" si="12"/>
        <v>0.20688600000000001</v>
      </c>
      <c r="I133" s="356"/>
      <c r="J133" s="356"/>
      <c r="K133" s="356"/>
      <c r="L133" s="367"/>
      <c r="M133" s="367"/>
      <c r="N133" s="367"/>
      <c r="O133" s="37">
        <f>H133+I131+J131+K131</f>
        <v>0.33222600000000002</v>
      </c>
      <c r="P133" s="356"/>
      <c r="Q133" s="35">
        <f t="shared" si="13"/>
        <v>2.7300000000000001E-2</v>
      </c>
      <c r="R133" s="356"/>
      <c r="S133" s="37">
        <f>P131+Q133+R131</f>
        <v>4.7287000000000003E-2</v>
      </c>
      <c r="T133" s="287">
        <f>F131+O133+S133</f>
        <v>0.8019599999999999</v>
      </c>
    </row>
    <row r="134" spans="2:20" s="22" customFormat="1" x14ac:dyDescent="0.25">
      <c r="B134" s="136" t="s">
        <v>9</v>
      </c>
      <c r="C134" s="356"/>
      <c r="D134" s="356"/>
      <c r="E134" s="356"/>
      <c r="F134" s="365"/>
      <c r="G134" s="367"/>
      <c r="H134" s="64">
        <f t="shared" si="12"/>
        <v>0.207756</v>
      </c>
      <c r="I134" s="356"/>
      <c r="J134" s="356"/>
      <c r="K134" s="356"/>
      <c r="L134" s="367"/>
      <c r="M134" s="367"/>
      <c r="N134" s="367"/>
      <c r="O134" s="37">
        <f>H134+I131+J131+K131</f>
        <v>0.333096</v>
      </c>
      <c r="P134" s="356"/>
      <c r="Q134" s="35">
        <f t="shared" si="13"/>
        <v>2.2100000000000002E-2</v>
      </c>
      <c r="R134" s="356"/>
      <c r="S134" s="37">
        <f>P131+Q134+R131</f>
        <v>4.2086999999999999E-2</v>
      </c>
      <c r="T134" s="287">
        <f>F131+O134+S134</f>
        <v>0.79762999999999995</v>
      </c>
    </row>
    <row r="135" spans="2:20" s="22" customFormat="1" x14ac:dyDescent="0.25">
      <c r="B135" s="136" t="s">
        <v>10</v>
      </c>
      <c r="C135" s="356"/>
      <c r="D135" s="356"/>
      <c r="E135" s="356"/>
      <c r="F135" s="365"/>
      <c r="G135" s="367"/>
      <c r="H135" s="64">
        <f t="shared" si="12"/>
        <v>0.15523699999999999</v>
      </c>
      <c r="I135" s="356"/>
      <c r="J135" s="356"/>
      <c r="K135" s="356"/>
      <c r="L135" s="367"/>
      <c r="M135" s="367"/>
      <c r="N135" s="367"/>
      <c r="O135" s="37">
        <f>H135+I131+J131+K131</f>
        <v>0.28057700000000002</v>
      </c>
      <c r="P135" s="356"/>
      <c r="Q135" s="35">
        <f t="shared" si="13"/>
        <v>1.5800000000000002E-2</v>
      </c>
      <c r="R135" s="356"/>
      <c r="S135" s="37">
        <f>P131+Q135+R131</f>
        <v>3.5786999999999999E-2</v>
      </c>
      <c r="T135" s="287">
        <f>F131+O135+S135</f>
        <v>0.738811</v>
      </c>
    </row>
    <row r="136" spans="2:20" s="22" customFormat="1" x14ac:dyDescent="0.25">
      <c r="B136" s="140" t="s">
        <v>11</v>
      </c>
      <c r="C136" s="357"/>
      <c r="D136" s="357"/>
      <c r="E136" s="357"/>
      <c r="F136" s="366"/>
      <c r="G136" s="368"/>
      <c r="H136" s="68">
        <f t="shared" si="12"/>
        <v>7.8634000000000009E-2</v>
      </c>
      <c r="I136" s="357"/>
      <c r="J136" s="357"/>
      <c r="K136" s="357"/>
      <c r="L136" s="368"/>
      <c r="M136" s="368"/>
      <c r="N136" s="368"/>
      <c r="O136" s="69">
        <f>H136+I131+J131+K131</f>
        <v>0.20397400000000002</v>
      </c>
      <c r="P136" s="357"/>
      <c r="Q136" s="38">
        <f t="shared" si="13"/>
        <v>6.6E-3</v>
      </c>
      <c r="R136" s="357"/>
      <c r="S136" s="69">
        <f>P131+Q136+R131</f>
        <v>2.6587E-2</v>
      </c>
      <c r="T136" s="315">
        <f>F131+O136+S136</f>
        <v>0.65300800000000003</v>
      </c>
    </row>
    <row r="137" spans="2:20" s="22" customFormat="1" x14ac:dyDescent="0.25">
      <c r="B137" s="135" t="s">
        <v>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135"/>
    </row>
    <row r="138" spans="2:20" s="22" customFormat="1" x14ac:dyDescent="0.25">
      <c r="B138" s="136" t="s">
        <v>20</v>
      </c>
      <c r="C138" s="367" t="s">
        <v>26</v>
      </c>
      <c r="D138" s="367" t="s">
        <v>26</v>
      </c>
      <c r="E138" s="375">
        <f>D173</f>
        <v>58.93</v>
      </c>
      <c r="F138" s="373">
        <f>SUM(C138:E140)</f>
        <v>58.93</v>
      </c>
      <c r="G138" s="43">
        <f>I175</f>
        <v>3728.62</v>
      </c>
      <c r="H138" s="367" t="s">
        <v>26</v>
      </c>
      <c r="I138" s="367" t="s">
        <v>26</v>
      </c>
      <c r="J138" s="367" t="s">
        <v>26</v>
      </c>
      <c r="K138" s="367" t="s">
        <v>26</v>
      </c>
      <c r="L138" s="375">
        <f>I187</f>
        <v>0</v>
      </c>
      <c r="M138" s="375">
        <f>I188</f>
        <v>0</v>
      </c>
      <c r="N138" s="375">
        <f>I189</f>
        <v>-3632.24</v>
      </c>
      <c r="O138" s="45">
        <f>G138+L138+M138+N138</f>
        <v>96.380000000000109</v>
      </c>
      <c r="P138" s="367" t="s">
        <v>26</v>
      </c>
      <c r="Q138" s="375">
        <f>D193</f>
        <v>-23.13</v>
      </c>
      <c r="R138" s="367" t="s">
        <v>26</v>
      </c>
      <c r="S138" s="373">
        <f>Q138</f>
        <v>-23.13</v>
      </c>
      <c r="T138" s="289">
        <f>F138+O138+S138</f>
        <v>132.18000000000012</v>
      </c>
    </row>
    <row r="139" spans="2:20" s="22" customFormat="1" x14ac:dyDescent="0.25">
      <c r="B139" s="128" t="s">
        <v>18</v>
      </c>
      <c r="C139" s="356"/>
      <c r="D139" s="356"/>
      <c r="E139" s="375"/>
      <c r="F139" s="373"/>
      <c r="G139" s="43">
        <f t="shared" ref="G139:G140" si="14">I176</f>
        <v>4279.6399999999994</v>
      </c>
      <c r="H139" s="356"/>
      <c r="I139" s="356"/>
      <c r="J139" s="356"/>
      <c r="K139" s="356"/>
      <c r="L139" s="375"/>
      <c r="M139" s="375"/>
      <c r="N139" s="375"/>
      <c r="O139" s="138">
        <f>G139+L138+M138+N138</f>
        <v>647.39999999999964</v>
      </c>
      <c r="P139" s="356"/>
      <c r="Q139" s="375"/>
      <c r="R139" s="356"/>
      <c r="S139" s="373"/>
      <c r="T139" s="290">
        <f>F138+O139+S138</f>
        <v>683.19999999999959</v>
      </c>
    </row>
    <row r="140" spans="2:20" s="22" customFormat="1" x14ac:dyDescent="0.25">
      <c r="B140" s="134" t="s">
        <v>19</v>
      </c>
      <c r="C140" s="357"/>
      <c r="D140" s="357"/>
      <c r="E140" s="376"/>
      <c r="F140" s="374"/>
      <c r="G140" s="46">
        <f t="shared" si="14"/>
        <v>5089.74</v>
      </c>
      <c r="H140" s="357"/>
      <c r="I140" s="357"/>
      <c r="J140" s="357"/>
      <c r="K140" s="357"/>
      <c r="L140" s="376"/>
      <c r="M140" s="376"/>
      <c r="N140" s="376"/>
      <c r="O140" s="139">
        <f>G140+L138+M138+N138</f>
        <v>1457.5</v>
      </c>
      <c r="P140" s="357"/>
      <c r="Q140" s="376"/>
      <c r="R140" s="357"/>
      <c r="S140" s="374"/>
      <c r="T140" s="291">
        <f>F138+O140+S138</f>
        <v>1493.3</v>
      </c>
    </row>
    <row r="141" spans="2:20" s="22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22" customFormat="1" x14ac:dyDescent="0.25">
      <c r="B142" s="61" t="s">
        <v>21</v>
      </c>
      <c r="T142" s="300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7" customFormat="1" x14ac:dyDescent="0.25">
      <c r="B170" s="116"/>
      <c r="T170" s="308"/>
    </row>
    <row r="171" spans="2:35" s="117" customFormat="1" ht="12.75" customHeight="1" x14ac:dyDescent="0.25">
      <c r="B171" s="118" t="s">
        <v>13</v>
      </c>
      <c r="C171" s="119">
        <v>9.8354719999999993</v>
      </c>
      <c r="T171" s="308"/>
    </row>
    <row r="172" spans="2:35" s="117" customFormat="1" ht="12.75" customHeight="1" x14ac:dyDescent="0.25">
      <c r="B172" s="118" t="s">
        <v>14</v>
      </c>
      <c r="C172" s="119">
        <v>0.92520500000000006</v>
      </c>
      <c r="T172" s="308"/>
    </row>
    <row r="173" spans="2:35" s="117" customFormat="1" ht="12.75" customHeight="1" x14ac:dyDescent="0.25">
      <c r="B173" s="120" t="s">
        <v>0</v>
      </c>
      <c r="C173" s="121">
        <v>7.9459999999999999E-3</v>
      </c>
      <c r="D173" s="122">
        <v>58.93</v>
      </c>
      <c r="E173" s="122">
        <v>83.2</v>
      </c>
      <c r="T173" s="308"/>
    </row>
    <row r="174" spans="2:35" s="117" customFormat="1" ht="12.75" customHeight="1" x14ac:dyDescent="0.25">
      <c r="B174" s="116"/>
      <c r="T174" s="308"/>
    </row>
    <row r="175" spans="2:35" s="117" customFormat="1" ht="12.75" customHeight="1" x14ac:dyDescent="0.25">
      <c r="B175" s="120" t="s">
        <v>15</v>
      </c>
      <c r="C175" s="122">
        <v>77.95</v>
      </c>
      <c r="D175" s="122">
        <v>67.39</v>
      </c>
      <c r="E175" s="122">
        <v>73.39</v>
      </c>
      <c r="F175" s="122">
        <v>65.88</v>
      </c>
      <c r="G175" s="122">
        <v>85.08</v>
      </c>
      <c r="H175" s="122">
        <v>96.38</v>
      </c>
      <c r="I175" s="122">
        <v>3728.62</v>
      </c>
      <c r="T175" s="308"/>
    </row>
    <row r="176" spans="2:35" s="117" customFormat="1" ht="12.75" customHeight="1" x14ac:dyDescent="0.25">
      <c r="B176" s="120"/>
      <c r="C176" s="122">
        <v>537.88</v>
      </c>
      <c r="D176" s="122">
        <v>469.74</v>
      </c>
      <c r="E176" s="122">
        <v>468.45000000000005</v>
      </c>
      <c r="F176" s="122">
        <v>460.09000000000003</v>
      </c>
      <c r="G176" s="122">
        <v>596.30000000000007</v>
      </c>
      <c r="H176" s="122">
        <v>647.40000000000009</v>
      </c>
      <c r="I176" s="122">
        <v>4279.6399999999994</v>
      </c>
      <c r="T176" s="308"/>
    </row>
    <row r="177" spans="2:20" s="117" customFormat="1" ht="12.75" customHeight="1" x14ac:dyDescent="0.25">
      <c r="B177" s="120"/>
      <c r="C177" s="122">
        <v>1137.8000000000002</v>
      </c>
      <c r="D177" s="122">
        <v>975.12000000000012</v>
      </c>
      <c r="E177" s="122">
        <v>1152.93</v>
      </c>
      <c r="F177" s="122">
        <v>960.54000000000008</v>
      </c>
      <c r="G177" s="122">
        <v>1227.19</v>
      </c>
      <c r="H177" s="122">
        <v>1457.5</v>
      </c>
      <c r="I177" s="122">
        <v>5089.74</v>
      </c>
      <c r="T177" s="308"/>
    </row>
    <row r="178" spans="2:20" s="117" customFormat="1" ht="12.75" customHeight="1" x14ac:dyDescent="0.25">
      <c r="B178" s="120" t="s">
        <v>16</v>
      </c>
      <c r="C178" s="121">
        <v>0</v>
      </c>
      <c r="D178" s="121">
        <v>0</v>
      </c>
      <c r="E178" s="121">
        <v>0</v>
      </c>
      <c r="F178" s="121">
        <v>0</v>
      </c>
      <c r="G178" s="121">
        <v>0</v>
      </c>
      <c r="H178" s="121">
        <v>0</v>
      </c>
      <c r="I178" s="121">
        <v>0</v>
      </c>
      <c r="T178" s="308"/>
    </row>
    <row r="179" spans="2:20" s="117" customFormat="1" ht="12.75" customHeight="1" x14ac:dyDescent="0.25">
      <c r="C179" s="121">
        <v>9.4791000000000014E-2</v>
      </c>
      <c r="D179" s="121">
        <v>6.9823999999999997E-2</v>
      </c>
      <c r="E179" s="121">
        <v>9.5524999999999999E-2</v>
      </c>
      <c r="F179" s="121">
        <v>0.11729200000000001</v>
      </c>
      <c r="G179" s="121">
        <v>0.16543099999999999</v>
      </c>
      <c r="H179" s="121">
        <v>0.22603600000000001</v>
      </c>
      <c r="I179" s="121">
        <v>0.22603600000000001</v>
      </c>
      <c r="T179" s="308"/>
    </row>
    <row r="180" spans="2:20" s="117" customFormat="1" ht="12.75" customHeight="1" x14ac:dyDescent="0.25">
      <c r="B180" s="116"/>
      <c r="C180" s="121">
        <v>8.6760000000000004E-2</v>
      </c>
      <c r="D180" s="121">
        <v>6.3909000000000007E-2</v>
      </c>
      <c r="E180" s="121">
        <v>8.7431999999999996E-2</v>
      </c>
      <c r="F180" s="121">
        <v>0.107354</v>
      </c>
      <c r="G180" s="121">
        <v>0.15141499999999999</v>
      </c>
      <c r="H180" s="121">
        <v>0.20688600000000001</v>
      </c>
      <c r="I180" s="121">
        <v>0.20688600000000001</v>
      </c>
      <c r="T180" s="308"/>
    </row>
    <row r="181" spans="2:20" s="117" customFormat="1" ht="12.75" customHeight="1" x14ac:dyDescent="0.25">
      <c r="B181" s="116"/>
      <c r="C181" s="121">
        <v>8.7125000000000008E-2</v>
      </c>
      <c r="D181" s="121">
        <v>6.4177999999999999E-2</v>
      </c>
      <c r="E181" s="121">
        <v>8.7799999999999989E-2</v>
      </c>
      <c r="F181" s="121">
        <v>0.107806</v>
      </c>
      <c r="G181" s="121">
        <v>0.15205199999999999</v>
      </c>
      <c r="H181" s="121">
        <v>0.207756</v>
      </c>
      <c r="I181" s="121">
        <v>0.207756</v>
      </c>
      <c r="T181" s="308"/>
    </row>
    <row r="182" spans="2:20" s="117" customFormat="1" ht="12.75" customHeight="1" x14ac:dyDescent="0.25">
      <c r="B182" s="116"/>
      <c r="C182" s="121">
        <v>6.5099999999999991E-2</v>
      </c>
      <c r="D182" s="121">
        <v>4.7953999999999997E-2</v>
      </c>
      <c r="E182" s="121">
        <v>6.5604999999999997E-2</v>
      </c>
      <c r="F182" s="121">
        <v>8.0554000000000001E-2</v>
      </c>
      <c r="G182" s="121">
        <v>0.11361399999999999</v>
      </c>
      <c r="H182" s="121">
        <v>0.15523699999999999</v>
      </c>
      <c r="I182" s="121">
        <v>0.15523699999999999</v>
      </c>
      <c r="T182" s="308"/>
    </row>
    <row r="183" spans="2:20" s="117" customFormat="1" ht="12.75" customHeight="1" x14ac:dyDescent="0.25">
      <c r="B183" s="116"/>
      <c r="C183" s="121">
        <v>3.2975999999999998E-2</v>
      </c>
      <c r="D183" s="121">
        <v>2.4291E-2</v>
      </c>
      <c r="E183" s="121">
        <v>3.3231000000000004E-2</v>
      </c>
      <c r="F183" s="121">
        <v>4.0804E-2</v>
      </c>
      <c r="G183" s="121">
        <v>5.7549999999999997E-2</v>
      </c>
      <c r="H183" s="121">
        <v>7.8634000000000009E-2</v>
      </c>
      <c r="I183" s="121">
        <v>7.8634000000000009E-2</v>
      </c>
      <c r="T183" s="308"/>
    </row>
    <row r="184" spans="2:20" s="117" customFormat="1" ht="12.75" customHeight="1" x14ac:dyDescent="0.25">
      <c r="B184" s="118" t="s">
        <v>6</v>
      </c>
      <c r="C184" s="119">
        <v>2.8478340000000002</v>
      </c>
      <c r="D184" s="119">
        <v>2.8478340000000002</v>
      </c>
      <c r="E184" s="119">
        <v>2.8478340000000002</v>
      </c>
      <c r="F184" s="119">
        <v>2.8478340000000002</v>
      </c>
      <c r="G184" s="119">
        <v>2.8478340000000002</v>
      </c>
      <c r="H184" s="119">
        <v>2.8478340000000002</v>
      </c>
      <c r="I184" s="119">
        <v>2.8478340000000002</v>
      </c>
      <c r="T184" s="308"/>
    </row>
    <row r="185" spans="2:20" s="117" customFormat="1" ht="12.75" customHeight="1" x14ac:dyDescent="0.25">
      <c r="B185" s="120" t="s">
        <v>5</v>
      </c>
      <c r="C185" s="121">
        <v>1.186E-3</v>
      </c>
      <c r="T185" s="308"/>
    </row>
    <row r="186" spans="2:20" s="117" customFormat="1" ht="12.75" customHeight="1" x14ac:dyDescent="0.25">
      <c r="B186" s="120" t="s">
        <v>1</v>
      </c>
      <c r="C186" s="121">
        <v>1.4455000000000001E-2</v>
      </c>
      <c r="T186" s="308"/>
    </row>
    <row r="187" spans="2:20" s="117" customFormat="1" ht="12.75" customHeight="1" x14ac:dyDescent="0.25">
      <c r="B187" s="120" t="s">
        <v>23</v>
      </c>
      <c r="C187" s="123">
        <v>-0.03</v>
      </c>
      <c r="D187" s="123">
        <v>-0.25</v>
      </c>
      <c r="E187" s="123">
        <v>0</v>
      </c>
      <c r="F187" s="123">
        <v>0</v>
      </c>
      <c r="G187" s="123">
        <v>-0.34</v>
      </c>
      <c r="H187" s="123">
        <v>0</v>
      </c>
      <c r="I187" s="123">
        <v>0</v>
      </c>
      <c r="T187" s="308"/>
    </row>
    <row r="188" spans="2:20" s="117" customFormat="1" ht="12.75" customHeight="1" x14ac:dyDescent="0.25">
      <c r="B188" s="120" t="s">
        <v>24</v>
      </c>
      <c r="C188" s="123">
        <v>0.08</v>
      </c>
      <c r="D188" s="123">
        <v>0.06</v>
      </c>
      <c r="E188" s="123">
        <v>0</v>
      </c>
      <c r="F188" s="123">
        <v>0</v>
      </c>
      <c r="G188" s="123">
        <v>-0.56999999999999995</v>
      </c>
      <c r="H188" s="123">
        <v>0</v>
      </c>
      <c r="I188" s="123">
        <v>0</v>
      </c>
      <c r="T188" s="308"/>
    </row>
    <row r="189" spans="2:20" s="117" customFormat="1" ht="12.75" customHeight="1" x14ac:dyDescent="0.25">
      <c r="B189" s="120" t="s">
        <v>47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  <c r="H189" s="123">
        <v>0</v>
      </c>
      <c r="I189" s="123">
        <v>-3632.24</v>
      </c>
      <c r="T189" s="308"/>
    </row>
    <row r="190" spans="2:20" s="117" customFormat="1" ht="12.75" customHeight="1" x14ac:dyDescent="0.25">
      <c r="B190" s="116"/>
      <c r="T190" s="308"/>
    </row>
    <row r="191" spans="2:20" s="117" customFormat="1" ht="12.75" customHeight="1" x14ac:dyDescent="0.25">
      <c r="B191" s="120" t="s">
        <v>3</v>
      </c>
      <c r="C191" s="121">
        <v>0</v>
      </c>
      <c r="D191" s="117">
        <v>0</v>
      </c>
      <c r="T191" s="308"/>
    </row>
    <row r="192" spans="2:20" s="117" customFormat="1" ht="12.75" customHeight="1" x14ac:dyDescent="0.25">
      <c r="B192" s="120" t="s">
        <v>4</v>
      </c>
      <c r="C192" s="121">
        <v>1.2695E-2</v>
      </c>
      <c r="T192" s="308"/>
    </row>
    <row r="193" spans="2:20" s="117" customFormat="1" ht="12.75" customHeight="1" x14ac:dyDescent="0.25">
      <c r="B193" s="120" t="s">
        <v>2</v>
      </c>
      <c r="C193" s="121">
        <v>0</v>
      </c>
      <c r="D193" s="122">
        <v>-23.13</v>
      </c>
      <c r="T193" s="308"/>
    </row>
    <row r="194" spans="2:20" s="117" customFormat="1" ht="12.75" customHeight="1" x14ac:dyDescent="0.25">
      <c r="C194" s="121">
        <v>4.6199999999999998E-2</v>
      </c>
      <c r="T194" s="308"/>
    </row>
    <row r="195" spans="2:20" s="117" customFormat="1" ht="12.75" customHeight="1" x14ac:dyDescent="0.25">
      <c r="B195" s="116"/>
      <c r="C195" s="121">
        <v>2.7300000000000001E-2</v>
      </c>
      <c r="T195" s="308"/>
    </row>
    <row r="196" spans="2:20" s="117" customFormat="1" ht="12.75" customHeight="1" x14ac:dyDescent="0.25">
      <c r="B196" s="116"/>
      <c r="C196" s="121">
        <v>2.2100000000000002E-2</v>
      </c>
      <c r="T196" s="308"/>
    </row>
    <row r="197" spans="2:20" s="117" customFormat="1" ht="12.75" customHeight="1" x14ac:dyDescent="0.25">
      <c r="B197" s="116"/>
      <c r="C197" s="121">
        <v>1.5800000000000002E-2</v>
      </c>
      <c r="T197" s="308"/>
    </row>
    <row r="198" spans="2:20" s="117" customFormat="1" ht="12.75" customHeight="1" x14ac:dyDescent="0.25">
      <c r="B198" s="116"/>
      <c r="C198" s="121">
        <v>6.6E-3</v>
      </c>
      <c r="T198" s="308"/>
    </row>
    <row r="199" spans="2:20" s="117" customFormat="1" ht="12.75" customHeight="1" x14ac:dyDescent="0.25">
      <c r="B199" s="120" t="s">
        <v>17</v>
      </c>
      <c r="C199" s="121">
        <v>7.2920000000000007E-3</v>
      </c>
      <c r="T199" s="308"/>
    </row>
    <row r="200" spans="2:20" s="117" customFormat="1" x14ac:dyDescent="0.25">
      <c r="B200" s="116"/>
      <c r="T200" s="308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1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2" customFormat="1" x14ac:dyDescent="0.25">
      <c r="B1" s="22" t="s">
        <v>12</v>
      </c>
      <c r="T1" s="300"/>
    </row>
    <row r="2" spans="2:35" s="22" customFormat="1" ht="15" customHeight="1" x14ac:dyDescent="0.25">
      <c r="B2" s="23" t="s">
        <v>51</v>
      </c>
      <c r="C2" s="23"/>
      <c r="D2" s="23"/>
      <c r="E2" s="23"/>
      <c r="T2" s="300"/>
    </row>
    <row r="3" spans="2:35" s="22" customFormat="1" ht="15" customHeight="1" x14ac:dyDescent="0.25">
      <c r="B3" s="24" t="s">
        <v>45</v>
      </c>
      <c r="C3" s="23"/>
      <c r="D3" s="23"/>
      <c r="E3" s="23"/>
      <c r="T3" s="300"/>
    </row>
    <row r="4" spans="2:35" s="22" customFormat="1" ht="15" customHeight="1" x14ac:dyDescent="0.25">
      <c r="B4" s="277" t="s">
        <v>69</v>
      </c>
      <c r="C4" s="23"/>
      <c r="D4" s="23"/>
      <c r="E4" s="23"/>
      <c r="T4" s="300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70</v>
      </c>
      <c r="C6" s="9"/>
      <c r="D6" s="9"/>
      <c r="E6" s="9"/>
      <c r="O6" s="327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58" t="s">
        <v>52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115"/>
      <c r="AC8" s="15"/>
      <c r="AD8" s="15"/>
      <c r="AE8" s="15"/>
      <c r="AF8" s="15"/>
      <c r="AG8" s="15"/>
      <c r="AH8" s="15"/>
      <c r="AI8" s="15"/>
    </row>
    <row r="9" spans="2:35" s="22" customFormat="1" ht="12.75" customHeight="1" x14ac:dyDescent="0.25">
      <c r="B9" s="25" t="s">
        <v>53</v>
      </c>
      <c r="C9" s="73"/>
      <c r="D9" s="73"/>
      <c r="E9" s="73"/>
      <c r="F9" s="74"/>
      <c r="G9" s="74"/>
      <c r="H9" s="74"/>
      <c r="I9" s="74"/>
      <c r="J9" s="74"/>
      <c r="K9" s="74"/>
      <c r="L9" s="74"/>
      <c r="M9" s="74"/>
      <c r="N9" s="74"/>
      <c r="O9" s="52"/>
      <c r="P9" s="74"/>
      <c r="Q9" s="74"/>
      <c r="R9" s="74"/>
      <c r="S9" s="74"/>
      <c r="T9" s="305"/>
    </row>
    <row r="10" spans="2:35" s="22" customFormat="1" ht="12.75" customHeight="1" x14ac:dyDescent="0.25">
      <c r="B10" s="26" t="s">
        <v>54</v>
      </c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76"/>
      <c r="O10" s="52"/>
      <c r="P10" s="76"/>
      <c r="Q10" s="76"/>
      <c r="R10" s="76"/>
      <c r="S10" s="75"/>
      <c r="T10" s="305"/>
    </row>
    <row r="11" spans="2:35" s="22" customFormat="1" ht="12.75" customHeight="1" x14ac:dyDescent="0.25">
      <c r="B11" s="27" t="s">
        <v>55</v>
      </c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78"/>
      <c r="Q11" s="78"/>
      <c r="R11" s="78"/>
      <c r="S11" s="77"/>
      <c r="T11" s="312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1" customFormat="1" ht="15" customHeight="1" x14ac:dyDescent="0.25">
      <c r="B14" s="28" t="s">
        <v>37</v>
      </c>
      <c r="C14" s="80"/>
      <c r="D14" s="80"/>
      <c r="E14" s="80"/>
      <c r="O14" s="82"/>
      <c r="T14" s="83"/>
    </row>
    <row r="15" spans="2:35" s="81" customFormat="1" ht="15" customHeight="1" x14ac:dyDescent="0.25">
      <c r="B15" s="29">
        <v>3.8519999999999999E-2</v>
      </c>
      <c r="C15" s="80"/>
      <c r="D15" s="80"/>
      <c r="E15" s="80"/>
      <c r="O15" s="82"/>
      <c r="T15" s="83"/>
    </row>
    <row r="16" spans="2:35" s="81" customFormat="1" ht="15" customHeight="1" x14ac:dyDescent="0.25">
      <c r="B16" s="30" t="s">
        <v>71</v>
      </c>
      <c r="C16" s="80"/>
      <c r="D16" s="80"/>
      <c r="E16" s="80"/>
      <c r="O16" s="82"/>
      <c r="T16" s="83"/>
    </row>
    <row r="17" spans="2:21" ht="13.5" customHeight="1" x14ac:dyDescent="0.25">
      <c r="B17" s="7"/>
      <c r="C17" s="7"/>
      <c r="D17" s="7"/>
      <c r="E17" s="7"/>
      <c r="O17" s="4"/>
      <c r="T17" s="313"/>
    </row>
    <row r="18" spans="2:21" ht="24" customHeight="1" x14ac:dyDescent="0.25">
      <c r="B18" s="275" t="s">
        <v>39</v>
      </c>
      <c r="C18" s="7"/>
      <c r="D18" s="7"/>
      <c r="E18" s="7"/>
      <c r="O18" s="4"/>
      <c r="T18" s="313"/>
    </row>
    <row r="19" spans="2:21" s="22" customFormat="1" ht="15" customHeight="1" x14ac:dyDescent="0.25">
      <c r="B19" s="124" t="s">
        <v>61</v>
      </c>
      <c r="C19" s="84"/>
      <c r="D19" s="85"/>
      <c r="E19" s="85"/>
      <c r="F19" s="359" t="s">
        <v>25</v>
      </c>
      <c r="G19" s="70"/>
      <c r="H19" s="71"/>
      <c r="I19" s="71"/>
      <c r="J19" s="71"/>
      <c r="K19" s="71"/>
      <c r="L19" s="71"/>
      <c r="M19" s="71"/>
      <c r="N19" s="71"/>
      <c r="O19" s="359" t="s">
        <v>38</v>
      </c>
      <c r="P19" s="70"/>
      <c r="Q19" s="71"/>
      <c r="R19" s="71"/>
      <c r="S19" s="359" t="s">
        <v>27</v>
      </c>
      <c r="T19" s="362" t="s">
        <v>7</v>
      </c>
    </row>
    <row r="20" spans="2:21" s="22" customFormat="1" ht="15" customHeight="1" x14ac:dyDescent="0.25">
      <c r="B20" s="125" t="s">
        <v>29</v>
      </c>
      <c r="C20" s="86"/>
      <c r="D20" s="87"/>
      <c r="E20" s="87"/>
      <c r="F20" s="360"/>
      <c r="G20" s="72"/>
      <c r="O20" s="360"/>
      <c r="P20" s="72"/>
      <c r="S20" s="360"/>
      <c r="T20" s="363"/>
    </row>
    <row r="21" spans="2:21" s="89" customFormat="1" ht="15" customHeight="1" x14ac:dyDescent="0.25">
      <c r="B21" s="126" t="s">
        <v>70</v>
      </c>
      <c r="C21" s="31" t="s">
        <v>56</v>
      </c>
      <c r="D21" s="31" t="s">
        <v>14</v>
      </c>
      <c r="E21" s="31" t="s">
        <v>0</v>
      </c>
      <c r="F21" s="361"/>
      <c r="G21" s="32" t="s">
        <v>15</v>
      </c>
      <c r="H21" s="32" t="s">
        <v>16</v>
      </c>
      <c r="I21" s="88" t="s">
        <v>6</v>
      </c>
      <c r="J21" s="32" t="s">
        <v>5</v>
      </c>
      <c r="K21" s="32" t="s">
        <v>1</v>
      </c>
      <c r="L21" s="32" t="s">
        <v>23</v>
      </c>
      <c r="M21" s="33" t="s">
        <v>24</v>
      </c>
      <c r="N21" s="32" t="s">
        <v>47</v>
      </c>
      <c r="O21" s="361"/>
      <c r="P21" s="32" t="s">
        <v>4</v>
      </c>
      <c r="Q21" s="32" t="s">
        <v>2</v>
      </c>
      <c r="R21" s="32" t="s">
        <v>17</v>
      </c>
      <c r="S21" s="361"/>
      <c r="T21" s="364"/>
    </row>
    <row r="22" spans="2:21" s="22" customFormat="1" ht="12.75" customHeight="1" x14ac:dyDescent="0.25">
      <c r="B22" s="127" t="s">
        <v>66</v>
      </c>
      <c r="C22" s="90"/>
      <c r="D22" s="90"/>
      <c r="E22" s="90"/>
      <c r="F22" s="37"/>
      <c r="G22" s="91"/>
      <c r="H22" s="92"/>
      <c r="I22" s="92"/>
      <c r="J22" s="92"/>
      <c r="K22" s="92"/>
      <c r="L22" s="92"/>
      <c r="M22" s="93"/>
      <c r="N22" s="91"/>
      <c r="O22" s="36"/>
      <c r="P22" s="92"/>
      <c r="Q22" s="91"/>
      <c r="R22" s="34"/>
      <c r="S22" s="34"/>
      <c r="T22" s="304"/>
    </row>
    <row r="23" spans="2:21" s="22" customFormat="1" ht="12.75" customHeight="1" x14ac:dyDescent="0.25">
      <c r="B23" s="136" t="s">
        <v>22</v>
      </c>
      <c r="C23" s="356">
        <f>ROUND(B15*C171,6)</f>
        <v>0.386328</v>
      </c>
      <c r="D23" s="356">
        <f>ROUND(B15*C172,6)</f>
        <v>3.5638999999999997E-2</v>
      </c>
      <c r="E23" s="356">
        <f>C173</f>
        <v>7.9459999999999999E-3</v>
      </c>
      <c r="F23" s="365">
        <f>SUM(C23:E28)</f>
        <v>0.42991299999999999</v>
      </c>
      <c r="G23" s="367" t="s">
        <v>26</v>
      </c>
      <c r="H23" s="94">
        <f t="shared" ref="H23:H28" si="0">C178</f>
        <v>0</v>
      </c>
      <c r="I23" s="356">
        <f>ROUND(B15*C184,6)</f>
        <v>0.109699</v>
      </c>
      <c r="J23" s="356">
        <f>C185</f>
        <v>1.186E-3</v>
      </c>
      <c r="K23" s="356">
        <f>C186</f>
        <v>1.4455000000000001E-2</v>
      </c>
      <c r="L23" s="367" t="s">
        <v>26</v>
      </c>
      <c r="M23" s="369" t="s">
        <v>26</v>
      </c>
      <c r="N23" s="367" t="s">
        <v>26</v>
      </c>
      <c r="O23" s="36">
        <f>H23+I23+J23+K23</f>
        <v>0.12534000000000001</v>
      </c>
      <c r="P23" s="356">
        <f>C192</f>
        <v>1.2695E-2</v>
      </c>
      <c r="Q23" s="35">
        <f t="shared" ref="Q23:Q28" si="1">C193</f>
        <v>0</v>
      </c>
      <c r="R23" s="356">
        <f>C199</f>
        <v>7.2920000000000007E-3</v>
      </c>
      <c r="S23" s="37">
        <f>+P23+Q23+R23</f>
        <v>1.9987000000000001E-2</v>
      </c>
      <c r="T23" s="287">
        <f>F23+O23+S23</f>
        <v>0.57523999999999997</v>
      </c>
      <c r="U23" s="95"/>
    </row>
    <row r="24" spans="2:21" s="22" customFormat="1" ht="12.75" customHeight="1" x14ac:dyDescent="0.25">
      <c r="B24" s="136" t="s">
        <v>46</v>
      </c>
      <c r="C24" s="356"/>
      <c r="D24" s="356"/>
      <c r="E24" s="356"/>
      <c r="F24" s="365"/>
      <c r="G24" s="367"/>
      <c r="H24" s="94">
        <f t="shared" si="0"/>
        <v>9.4791000000000014E-2</v>
      </c>
      <c r="I24" s="356"/>
      <c r="J24" s="356"/>
      <c r="K24" s="356"/>
      <c r="L24" s="367"/>
      <c r="M24" s="369"/>
      <c r="N24" s="367"/>
      <c r="O24" s="36">
        <f>H24+I23+J23+K23</f>
        <v>0.22013099999999999</v>
      </c>
      <c r="P24" s="356"/>
      <c r="Q24" s="35">
        <f t="shared" si="1"/>
        <v>4.6199999999999998E-2</v>
      </c>
      <c r="R24" s="356"/>
      <c r="S24" s="37">
        <f>+P23+Q24+R23</f>
        <v>6.6186999999999996E-2</v>
      </c>
      <c r="T24" s="287">
        <f>F23+O24+S24</f>
        <v>0.71623099999999995</v>
      </c>
      <c r="U24" s="95"/>
    </row>
    <row r="25" spans="2:21" s="22" customFormat="1" ht="12.75" customHeight="1" x14ac:dyDescent="0.25">
      <c r="B25" s="136" t="s">
        <v>8</v>
      </c>
      <c r="C25" s="356"/>
      <c r="D25" s="356"/>
      <c r="E25" s="356"/>
      <c r="F25" s="365"/>
      <c r="G25" s="367"/>
      <c r="H25" s="94">
        <f t="shared" si="0"/>
        <v>8.6760000000000004E-2</v>
      </c>
      <c r="I25" s="356"/>
      <c r="J25" s="356"/>
      <c r="K25" s="356"/>
      <c r="L25" s="367"/>
      <c r="M25" s="369"/>
      <c r="N25" s="367"/>
      <c r="O25" s="36">
        <f>H25+I23+J23+K23</f>
        <v>0.21209999999999998</v>
      </c>
      <c r="P25" s="356"/>
      <c r="Q25" s="35">
        <f t="shared" si="1"/>
        <v>2.7300000000000001E-2</v>
      </c>
      <c r="R25" s="356"/>
      <c r="S25" s="37">
        <f>+P23+Q25+R23</f>
        <v>4.7287000000000003E-2</v>
      </c>
      <c r="T25" s="287">
        <f>F23+O25+S25</f>
        <v>0.68929999999999991</v>
      </c>
      <c r="U25" s="95"/>
    </row>
    <row r="26" spans="2:21" s="22" customFormat="1" ht="12.75" customHeight="1" x14ac:dyDescent="0.25">
      <c r="B26" s="136" t="s">
        <v>9</v>
      </c>
      <c r="C26" s="356"/>
      <c r="D26" s="356"/>
      <c r="E26" s="356"/>
      <c r="F26" s="365"/>
      <c r="G26" s="367"/>
      <c r="H26" s="94">
        <f t="shared" si="0"/>
        <v>8.7125000000000008E-2</v>
      </c>
      <c r="I26" s="356"/>
      <c r="J26" s="356"/>
      <c r="K26" s="356"/>
      <c r="L26" s="367"/>
      <c r="M26" s="369"/>
      <c r="N26" s="367"/>
      <c r="O26" s="36">
        <f>H26+I23+J23+K23</f>
        <v>0.21246499999999999</v>
      </c>
      <c r="P26" s="356"/>
      <c r="Q26" s="35">
        <f t="shared" si="1"/>
        <v>2.2100000000000002E-2</v>
      </c>
      <c r="R26" s="356"/>
      <c r="S26" s="37">
        <f>+P23+Q26+R23</f>
        <v>4.2086999999999999E-2</v>
      </c>
      <c r="T26" s="287">
        <f>F23+O26+S26</f>
        <v>0.68446499999999999</v>
      </c>
      <c r="U26" s="95"/>
    </row>
    <row r="27" spans="2:21" s="22" customFormat="1" ht="12.75" customHeight="1" x14ac:dyDescent="0.25">
      <c r="B27" s="136" t="s">
        <v>10</v>
      </c>
      <c r="C27" s="356"/>
      <c r="D27" s="356"/>
      <c r="E27" s="356"/>
      <c r="F27" s="365"/>
      <c r="G27" s="367"/>
      <c r="H27" s="94">
        <f t="shared" si="0"/>
        <v>6.5099999999999991E-2</v>
      </c>
      <c r="I27" s="356"/>
      <c r="J27" s="356"/>
      <c r="K27" s="356"/>
      <c r="L27" s="367"/>
      <c r="M27" s="369"/>
      <c r="N27" s="367"/>
      <c r="O27" s="36">
        <f>H27+I23+J23+K23</f>
        <v>0.19043999999999997</v>
      </c>
      <c r="P27" s="356"/>
      <c r="Q27" s="35">
        <f t="shared" si="1"/>
        <v>1.5800000000000002E-2</v>
      </c>
      <c r="R27" s="356"/>
      <c r="S27" s="37">
        <f>+P23+Q27+R23</f>
        <v>3.5786999999999999E-2</v>
      </c>
      <c r="T27" s="287">
        <f>F23+O27+S27</f>
        <v>0.65613999999999995</v>
      </c>
      <c r="U27" s="95"/>
    </row>
    <row r="28" spans="2:21" s="22" customFormat="1" ht="12.75" customHeight="1" x14ac:dyDescent="0.25">
      <c r="B28" s="136" t="s">
        <v>11</v>
      </c>
      <c r="C28" s="357"/>
      <c r="D28" s="357"/>
      <c r="E28" s="357"/>
      <c r="F28" s="366"/>
      <c r="G28" s="368"/>
      <c r="H28" s="94">
        <f t="shared" si="0"/>
        <v>3.2975999999999998E-2</v>
      </c>
      <c r="I28" s="357"/>
      <c r="J28" s="357"/>
      <c r="K28" s="357"/>
      <c r="L28" s="368"/>
      <c r="M28" s="370"/>
      <c r="N28" s="368"/>
      <c r="O28" s="36">
        <f>H28+I23+J23+K23</f>
        <v>0.15831599999999998</v>
      </c>
      <c r="P28" s="357"/>
      <c r="Q28" s="38">
        <f t="shared" si="1"/>
        <v>6.6E-3</v>
      </c>
      <c r="R28" s="357"/>
      <c r="S28" s="37">
        <f>+P23+Q28+R23</f>
        <v>2.6587E-2</v>
      </c>
      <c r="T28" s="287">
        <f>F23+O28+S28</f>
        <v>0.61481600000000003</v>
      </c>
      <c r="U28" s="95"/>
    </row>
    <row r="29" spans="2:21" s="22" customFormat="1" x14ac:dyDescent="0.25">
      <c r="B29" s="129" t="s">
        <v>28</v>
      </c>
      <c r="C29" s="39"/>
      <c r="D29" s="40"/>
      <c r="E29" s="41"/>
      <c r="F29" s="42"/>
      <c r="G29" s="41"/>
      <c r="H29" s="40"/>
      <c r="I29" s="39"/>
      <c r="J29" s="39"/>
      <c r="K29" s="40"/>
      <c r="L29" s="39"/>
      <c r="M29" s="40"/>
      <c r="N29" s="39"/>
      <c r="O29" s="42"/>
      <c r="P29" s="40"/>
      <c r="Q29" s="41"/>
      <c r="R29" s="41"/>
      <c r="S29" s="41"/>
      <c r="T29" s="288"/>
    </row>
    <row r="30" spans="2:21" s="22" customFormat="1" x14ac:dyDescent="0.25">
      <c r="B30" s="137" t="s">
        <v>20</v>
      </c>
      <c r="C30" s="367" t="s">
        <v>26</v>
      </c>
      <c r="D30" s="367" t="s">
        <v>26</v>
      </c>
      <c r="E30" s="375">
        <f>D173</f>
        <v>58.93</v>
      </c>
      <c r="F30" s="373">
        <f>SUM(C30:E32)</f>
        <v>58.93</v>
      </c>
      <c r="G30" s="43">
        <f>C175</f>
        <v>77.95</v>
      </c>
      <c r="H30" s="367" t="s">
        <v>26</v>
      </c>
      <c r="I30" s="367" t="s">
        <v>26</v>
      </c>
      <c r="J30" s="367" t="s">
        <v>26</v>
      </c>
      <c r="K30" s="367" t="s">
        <v>26</v>
      </c>
      <c r="L30" s="375">
        <f>C187</f>
        <v>-0.03</v>
      </c>
      <c r="M30" s="377">
        <f>C188</f>
        <v>0.08</v>
      </c>
      <c r="N30" s="375">
        <f>C189</f>
        <v>0</v>
      </c>
      <c r="O30" s="45">
        <f>G30+L30+M30+N30</f>
        <v>78</v>
      </c>
      <c r="P30" s="367" t="s">
        <v>26</v>
      </c>
      <c r="Q30" s="375">
        <f>D193</f>
        <v>-23.13</v>
      </c>
      <c r="R30" s="367" t="s">
        <v>26</v>
      </c>
      <c r="S30" s="373">
        <f>Q30</f>
        <v>-23.13</v>
      </c>
      <c r="T30" s="289">
        <f>F30+O30+S30</f>
        <v>113.80000000000001</v>
      </c>
    </row>
    <row r="31" spans="2:21" s="22" customFormat="1" x14ac:dyDescent="0.25">
      <c r="B31" s="130" t="s">
        <v>18</v>
      </c>
      <c r="C31" s="356"/>
      <c r="D31" s="356"/>
      <c r="E31" s="375"/>
      <c r="F31" s="373"/>
      <c r="G31" s="43">
        <f>C176</f>
        <v>537.88</v>
      </c>
      <c r="H31" s="356"/>
      <c r="I31" s="356"/>
      <c r="J31" s="356"/>
      <c r="K31" s="356"/>
      <c r="L31" s="375"/>
      <c r="M31" s="377"/>
      <c r="N31" s="375"/>
      <c r="O31" s="138">
        <f>G31+L30+M30+N30</f>
        <v>537.93000000000006</v>
      </c>
      <c r="P31" s="356"/>
      <c r="Q31" s="375"/>
      <c r="R31" s="356"/>
      <c r="S31" s="373"/>
      <c r="T31" s="290">
        <f>F30+O31+S30</f>
        <v>573.73</v>
      </c>
    </row>
    <row r="32" spans="2:21" s="22" customFormat="1" x14ac:dyDescent="0.25">
      <c r="B32" s="131" t="s">
        <v>19</v>
      </c>
      <c r="C32" s="357"/>
      <c r="D32" s="357"/>
      <c r="E32" s="376"/>
      <c r="F32" s="374"/>
      <c r="G32" s="46">
        <f>C177</f>
        <v>1137.8000000000002</v>
      </c>
      <c r="H32" s="357"/>
      <c r="I32" s="357"/>
      <c r="J32" s="357"/>
      <c r="K32" s="357"/>
      <c r="L32" s="376"/>
      <c r="M32" s="378"/>
      <c r="N32" s="376"/>
      <c r="O32" s="139">
        <f>G32+L30+M30+N30</f>
        <v>1137.8500000000001</v>
      </c>
      <c r="P32" s="357"/>
      <c r="Q32" s="376"/>
      <c r="R32" s="357"/>
      <c r="S32" s="374"/>
      <c r="T32" s="291">
        <f>F30+O32+S30</f>
        <v>1173.6500000000001</v>
      </c>
    </row>
    <row r="33" spans="2:21" s="22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52" customFormat="1" x14ac:dyDescent="0.25">
      <c r="B34" s="48" t="s">
        <v>21</v>
      </c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51"/>
      <c r="P34" s="49"/>
      <c r="Q34" s="49"/>
      <c r="T34" s="314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09"/>
    </row>
    <row r="36" spans="2:21" ht="24" customHeight="1" x14ac:dyDescent="0.25">
      <c r="B36" s="275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09"/>
    </row>
    <row r="37" spans="2:21" s="22" customFormat="1" ht="15" customHeight="1" x14ac:dyDescent="0.25">
      <c r="B37" s="124" t="s">
        <v>61</v>
      </c>
      <c r="C37" s="103"/>
      <c r="D37" s="104"/>
      <c r="E37" s="104"/>
      <c r="F37" s="359" t="s">
        <v>25</v>
      </c>
      <c r="G37" s="107"/>
      <c r="H37" s="108"/>
      <c r="I37" s="108"/>
      <c r="J37" s="108"/>
      <c r="K37" s="108"/>
      <c r="L37" s="108"/>
      <c r="M37" s="108"/>
      <c r="N37" s="108"/>
      <c r="O37" s="359" t="s">
        <v>38</v>
      </c>
      <c r="P37" s="107"/>
      <c r="Q37" s="108"/>
      <c r="R37" s="108"/>
      <c r="S37" s="359" t="s">
        <v>27</v>
      </c>
      <c r="T37" s="362" t="s">
        <v>7</v>
      </c>
    </row>
    <row r="38" spans="2:21" s="22" customFormat="1" ht="15" customHeight="1" x14ac:dyDescent="0.25">
      <c r="B38" s="125" t="s">
        <v>30</v>
      </c>
      <c r="C38" s="105"/>
      <c r="D38" s="106"/>
      <c r="E38" s="106"/>
      <c r="F38" s="360"/>
      <c r="G38" s="109"/>
      <c r="H38" s="110"/>
      <c r="I38" s="110"/>
      <c r="J38" s="110"/>
      <c r="K38" s="110"/>
      <c r="L38" s="110"/>
      <c r="M38" s="110"/>
      <c r="N38" s="110"/>
      <c r="O38" s="360"/>
      <c r="P38" s="109"/>
      <c r="Q38" s="110"/>
      <c r="R38" s="110"/>
      <c r="S38" s="360"/>
      <c r="T38" s="363"/>
    </row>
    <row r="39" spans="2:21" s="22" customFormat="1" ht="15" customHeight="1" x14ac:dyDescent="0.25">
      <c r="B39" s="126" t="s">
        <v>70</v>
      </c>
      <c r="C39" s="31" t="s">
        <v>56</v>
      </c>
      <c r="D39" s="31" t="s">
        <v>14</v>
      </c>
      <c r="E39" s="31" t="s">
        <v>0</v>
      </c>
      <c r="F39" s="361"/>
      <c r="G39" s="53" t="s">
        <v>15</v>
      </c>
      <c r="H39" s="53" t="s">
        <v>16</v>
      </c>
      <c r="I39" s="53" t="s">
        <v>6</v>
      </c>
      <c r="J39" s="53" t="s">
        <v>5</v>
      </c>
      <c r="K39" s="53" t="s">
        <v>1</v>
      </c>
      <c r="L39" s="32" t="s">
        <v>23</v>
      </c>
      <c r="M39" s="33" t="s">
        <v>24</v>
      </c>
      <c r="N39" s="32" t="s">
        <v>47</v>
      </c>
      <c r="O39" s="361"/>
      <c r="P39" s="53" t="s">
        <v>4</v>
      </c>
      <c r="Q39" s="54" t="s">
        <v>2</v>
      </c>
      <c r="R39" s="53" t="s">
        <v>17</v>
      </c>
      <c r="S39" s="361"/>
      <c r="T39" s="364"/>
    </row>
    <row r="40" spans="2:21" s="22" customFormat="1" x14ac:dyDescent="0.25">
      <c r="B40" s="127" t="s">
        <v>66</v>
      </c>
      <c r="C40" s="101"/>
      <c r="D40" s="102"/>
      <c r="E40" s="102"/>
      <c r="F40" s="97"/>
      <c r="G40" s="102"/>
      <c r="H40" s="101"/>
      <c r="I40" s="102"/>
      <c r="J40" s="102"/>
      <c r="K40" s="102"/>
      <c r="L40" s="102"/>
      <c r="M40" s="102"/>
      <c r="N40" s="102"/>
      <c r="O40" s="56"/>
      <c r="P40" s="101"/>
      <c r="Q40" s="102"/>
      <c r="R40" s="34"/>
      <c r="S40" s="34"/>
      <c r="T40" s="306"/>
    </row>
    <row r="41" spans="2:21" s="22" customFormat="1" x14ac:dyDescent="0.25">
      <c r="B41" s="136" t="s">
        <v>22</v>
      </c>
      <c r="C41" s="356">
        <f>ROUND(B15*C171,6)</f>
        <v>0.386328</v>
      </c>
      <c r="D41" s="356">
        <f>ROUND(B15*C172,6)</f>
        <v>3.5638999999999997E-2</v>
      </c>
      <c r="E41" s="356">
        <f>C173</f>
        <v>7.9459999999999999E-3</v>
      </c>
      <c r="F41" s="371">
        <f>SUM(C41:E46)</f>
        <v>0.42991299999999999</v>
      </c>
      <c r="G41" s="367" t="s">
        <v>26</v>
      </c>
      <c r="H41" s="55">
        <f t="shared" ref="H41:H46" si="2">D178</f>
        <v>0</v>
      </c>
      <c r="I41" s="356">
        <f>ROUND(B15*D184,6)</f>
        <v>0.109699</v>
      </c>
      <c r="J41" s="356">
        <f>C185</f>
        <v>1.186E-3</v>
      </c>
      <c r="K41" s="356">
        <f>C186</f>
        <v>1.4455000000000001E-2</v>
      </c>
      <c r="L41" s="367" t="s">
        <v>26</v>
      </c>
      <c r="M41" s="367" t="s">
        <v>26</v>
      </c>
      <c r="N41" s="367" t="s">
        <v>26</v>
      </c>
      <c r="O41" s="56">
        <f>H41+I41+J41+K41</f>
        <v>0.12534000000000001</v>
      </c>
      <c r="P41" s="379">
        <f>C192</f>
        <v>1.2695E-2</v>
      </c>
      <c r="Q41" s="57">
        <f t="shared" ref="Q41:Q46" si="3">C193</f>
        <v>0</v>
      </c>
      <c r="R41" s="356">
        <f>C199</f>
        <v>7.2920000000000007E-3</v>
      </c>
      <c r="S41" s="37">
        <f>+P41+Q41+R41</f>
        <v>1.9987000000000001E-2</v>
      </c>
      <c r="T41" s="307">
        <f>F41+O41+S41</f>
        <v>0.57523999999999997</v>
      </c>
    </row>
    <row r="42" spans="2:21" s="22" customFormat="1" x14ac:dyDescent="0.25">
      <c r="B42" s="136" t="s">
        <v>46</v>
      </c>
      <c r="C42" s="356"/>
      <c r="D42" s="356"/>
      <c r="E42" s="356"/>
      <c r="F42" s="371"/>
      <c r="G42" s="367"/>
      <c r="H42" s="55">
        <f t="shared" si="2"/>
        <v>6.9823999999999997E-2</v>
      </c>
      <c r="I42" s="356"/>
      <c r="J42" s="356"/>
      <c r="K42" s="356"/>
      <c r="L42" s="367"/>
      <c r="M42" s="367"/>
      <c r="N42" s="367"/>
      <c r="O42" s="56">
        <f>H42+I41+J41+K41</f>
        <v>0.19516399999999998</v>
      </c>
      <c r="P42" s="379"/>
      <c r="Q42" s="57">
        <f t="shared" si="3"/>
        <v>4.6199999999999998E-2</v>
      </c>
      <c r="R42" s="356"/>
      <c r="S42" s="37">
        <f>+P41+Q42+R41</f>
        <v>6.6186999999999996E-2</v>
      </c>
      <c r="T42" s="307">
        <f>F41+O42+S42</f>
        <v>0.69126399999999999</v>
      </c>
    </row>
    <row r="43" spans="2:21" s="22" customFormat="1" x14ac:dyDescent="0.25">
      <c r="B43" s="136" t="s">
        <v>8</v>
      </c>
      <c r="C43" s="356"/>
      <c r="D43" s="356"/>
      <c r="E43" s="356"/>
      <c r="F43" s="371"/>
      <c r="G43" s="367"/>
      <c r="H43" s="55">
        <f t="shared" si="2"/>
        <v>6.3909000000000007E-2</v>
      </c>
      <c r="I43" s="356"/>
      <c r="J43" s="356"/>
      <c r="K43" s="356"/>
      <c r="L43" s="367"/>
      <c r="M43" s="367"/>
      <c r="N43" s="367"/>
      <c r="O43" s="56">
        <f>H43+I41+J41+K41</f>
        <v>0.189249</v>
      </c>
      <c r="P43" s="379"/>
      <c r="Q43" s="57">
        <f t="shared" si="3"/>
        <v>2.7300000000000001E-2</v>
      </c>
      <c r="R43" s="356"/>
      <c r="S43" s="37">
        <f>+P41+Q43+R41</f>
        <v>4.7287000000000003E-2</v>
      </c>
      <c r="T43" s="307">
        <f>F41+O43+S43</f>
        <v>0.66644899999999996</v>
      </c>
    </row>
    <row r="44" spans="2:21" s="22" customFormat="1" x14ac:dyDescent="0.25">
      <c r="B44" s="136" t="s">
        <v>9</v>
      </c>
      <c r="C44" s="356"/>
      <c r="D44" s="356"/>
      <c r="E44" s="356"/>
      <c r="F44" s="371"/>
      <c r="G44" s="367"/>
      <c r="H44" s="55">
        <f t="shared" si="2"/>
        <v>6.4177999999999999E-2</v>
      </c>
      <c r="I44" s="356"/>
      <c r="J44" s="356"/>
      <c r="K44" s="356"/>
      <c r="L44" s="367"/>
      <c r="M44" s="367"/>
      <c r="N44" s="367"/>
      <c r="O44" s="56">
        <f>H44+I41+J41+K41</f>
        <v>0.18951799999999999</v>
      </c>
      <c r="P44" s="379"/>
      <c r="Q44" s="57">
        <f t="shared" si="3"/>
        <v>2.2100000000000002E-2</v>
      </c>
      <c r="R44" s="356"/>
      <c r="S44" s="37">
        <f>+P41+Q44+R41</f>
        <v>4.2086999999999999E-2</v>
      </c>
      <c r="T44" s="307">
        <f>F41+O44+S44</f>
        <v>0.66151799999999994</v>
      </c>
    </row>
    <row r="45" spans="2:21" s="22" customFormat="1" x14ac:dyDescent="0.25">
      <c r="B45" s="136" t="s">
        <v>10</v>
      </c>
      <c r="C45" s="356"/>
      <c r="D45" s="356"/>
      <c r="E45" s="356"/>
      <c r="F45" s="371"/>
      <c r="G45" s="367"/>
      <c r="H45" s="55">
        <f t="shared" si="2"/>
        <v>4.7953999999999997E-2</v>
      </c>
      <c r="I45" s="356"/>
      <c r="J45" s="356"/>
      <c r="K45" s="356"/>
      <c r="L45" s="367"/>
      <c r="M45" s="367"/>
      <c r="N45" s="367"/>
      <c r="O45" s="56">
        <f>H45+I41+J41+K41</f>
        <v>0.17329399999999998</v>
      </c>
      <c r="P45" s="379"/>
      <c r="Q45" s="57">
        <f t="shared" si="3"/>
        <v>1.5800000000000002E-2</v>
      </c>
      <c r="R45" s="356"/>
      <c r="S45" s="37">
        <f>+P41+Q45+R41</f>
        <v>3.5786999999999999E-2</v>
      </c>
      <c r="T45" s="307">
        <f>F41+O45+S45</f>
        <v>0.63899399999999995</v>
      </c>
    </row>
    <row r="46" spans="2:21" s="22" customFormat="1" x14ac:dyDescent="0.25">
      <c r="B46" s="136" t="s">
        <v>11</v>
      </c>
      <c r="C46" s="357"/>
      <c r="D46" s="357"/>
      <c r="E46" s="357"/>
      <c r="F46" s="372"/>
      <c r="G46" s="368"/>
      <c r="H46" s="55">
        <f t="shared" si="2"/>
        <v>2.4291E-2</v>
      </c>
      <c r="I46" s="357"/>
      <c r="J46" s="357"/>
      <c r="K46" s="357"/>
      <c r="L46" s="368"/>
      <c r="M46" s="368"/>
      <c r="N46" s="368"/>
      <c r="O46" s="56">
        <f>H46+I41+J41+K41</f>
        <v>0.14963099999999999</v>
      </c>
      <c r="P46" s="380"/>
      <c r="Q46" s="58">
        <f t="shared" si="3"/>
        <v>6.6E-3</v>
      </c>
      <c r="R46" s="357"/>
      <c r="S46" s="37">
        <f>+P41+Q46+R41</f>
        <v>2.6587E-2</v>
      </c>
      <c r="T46" s="307">
        <f>F41+O46+S46</f>
        <v>0.60613099999999998</v>
      </c>
    </row>
    <row r="47" spans="2:21" s="22" customFormat="1" x14ac:dyDescent="0.25">
      <c r="B47" s="129" t="s">
        <v>28</v>
      </c>
      <c r="C47" s="39"/>
      <c r="D47" s="59"/>
      <c r="E47" s="39"/>
      <c r="F47" s="42"/>
      <c r="G47" s="60"/>
      <c r="H47" s="39"/>
      <c r="I47" s="40"/>
      <c r="J47" s="39"/>
      <c r="K47" s="39"/>
      <c r="L47" s="39"/>
      <c r="M47" s="39"/>
      <c r="N47" s="39"/>
      <c r="O47" s="42"/>
      <c r="P47" s="39"/>
      <c r="Q47" s="40"/>
      <c r="R47" s="41"/>
      <c r="S47" s="41"/>
      <c r="T47" s="288"/>
    </row>
    <row r="48" spans="2:21" s="22" customFormat="1" x14ac:dyDescent="0.25">
      <c r="B48" s="137" t="s">
        <v>20</v>
      </c>
      <c r="C48" s="367" t="s">
        <v>26</v>
      </c>
      <c r="D48" s="367" t="s">
        <v>26</v>
      </c>
      <c r="E48" s="375">
        <f>D173</f>
        <v>58.93</v>
      </c>
      <c r="F48" s="373">
        <f>SUM(C48:E50)</f>
        <v>58.93</v>
      </c>
      <c r="G48" s="44">
        <f>D175</f>
        <v>67.39</v>
      </c>
      <c r="H48" s="367" t="s">
        <v>26</v>
      </c>
      <c r="I48" s="367" t="s">
        <v>26</v>
      </c>
      <c r="J48" s="367" t="s">
        <v>26</v>
      </c>
      <c r="K48" s="367" t="s">
        <v>26</v>
      </c>
      <c r="L48" s="375">
        <f>D187</f>
        <v>-0.25</v>
      </c>
      <c r="M48" s="375">
        <f>D188</f>
        <v>0.06</v>
      </c>
      <c r="N48" s="375">
        <f>D189</f>
        <v>0</v>
      </c>
      <c r="O48" s="45">
        <f>G48+L48+M48+N48</f>
        <v>67.2</v>
      </c>
      <c r="P48" s="367" t="s">
        <v>26</v>
      </c>
      <c r="Q48" s="375">
        <f>D193</f>
        <v>-23.13</v>
      </c>
      <c r="R48" s="367" t="s">
        <v>26</v>
      </c>
      <c r="S48" s="373">
        <f>Q48</f>
        <v>-23.13</v>
      </c>
      <c r="T48" s="289">
        <f>F48+O48+S48</f>
        <v>103</v>
      </c>
    </row>
    <row r="49" spans="2:35" s="22" customFormat="1" x14ac:dyDescent="0.25">
      <c r="B49" s="130" t="s">
        <v>18</v>
      </c>
      <c r="C49" s="356"/>
      <c r="D49" s="356"/>
      <c r="E49" s="375"/>
      <c r="F49" s="373"/>
      <c r="G49" s="44">
        <f>D176</f>
        <v>469.74</v>
      </c>
      <c r="H49" s="356"/>
      <c r="I49" s="356"/>
      <c r="J49" s="356"/>
      <c r="K49" s="356"/>
      <c r="L49" s="375"/>
      <c r="M49" s="375"/>
      <c r="N49" s="375"/>
      <c r="O49" s="138">
        <f>G49+L48+M48+N48</f>
        <v>469.55</v>
      </c>
      <c r="P49" s="356"/>
      <c r="Q49" s="375"/>
      <c r="R49" s="356"/>
      <c r="S49" s="373"/>
      <c r="T49" s="290">
        <f>F48+O49+S48</f>
        <v>505.35</v>
      </c>
    </row>
    <row r="50" spans="2:35" s="22" customFormat="1" x14ac:dyDescent="0.25">
      <c r="B50" s="131" t="s">
        <v>19</v>
      </c>
      <c r="C50" s="357"/>
      <c r="D50" s="357"/>
      <c r="E50" s="376"/>
      <c r="F50" s="374"/>
      <c r="G50" s="47">
        <f>D177</f>
        <v>975.12000000000012</v>
      </c>
      <c r="H50" s="357"/>
      <c r="I50" s="357"/>
      <c r="J50" s="357"/>
      <c r="K50" s="357"/>
      <c r="L50" s="376"/>
      <c r="M50" s="376"/>
      <c r="N50" s="376"/>
      <c r="O50" s="139">
        <f>G50+L48+M48+N48</f>
        <v>974.93000000000006</v>
      </c>
      <c r="P50" s="357"/>
      <c r="Q50" s="376"/>
      <c r="R50" s="357"/>
      <c r="S50" s="374"/>
      <c r="T50" s="291">
        <f>F48+O50+S48</f>
        <v>1010.7300000000001</v>
      </c>
    </row>
    <row r="51" spans="2:35" s="22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22" customFormat="1" x14ac:dyDescent="0.25">
      <c r="B52" s="61" t="s">
        <v>21</v>
      </c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3"/>
      <c r="P52" s="62"/>
      <c r="Q52" s="62"/>
      <c r="T52" s="314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0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5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0"/>
      <c r="AC54" s="15"/>
      <c r="AD54" s="15"/>
      <c r="AE54" s="15"/>
      <c r="AF54" s="15"/>
      <c r="AG54" s="15"/>
      <c r="AH54" s="15"/>
      <c r="AI54" s="15"/>
    </row>
    <row r="55" spans="2:35" s="52" customFormat="1" ht="15" customHeight="1" x14ac:dyDescent="0.25">
      <c r="B55" s="124" t="s">
        <v>61</v>
      </c>
      <c r="C55" s="111"/>
      <c r="D55" s="112"/>
      <c r="E55" s="112"/>
      <c r="F55" s="359" t="s">
        <v>25</v>
      </c>
      <c r="G55" s="111"/>
      <c r="H55" s="112"/>
      <c r="I55" s="112"/>
      <c r="J55" s="112"/>
      <c r="K55" s="112"/>
      <c r="L55" s="112"/>
      <c r="M55" s="112"/>
      <c r="N55" s="112"/>
      <c r="O55" s="359" t="s">
        <v>38</v>
      </c>
      <c r="P55" s="111"/>
      <c r="Q55" s="112"/>
      <c r="R55" s="113"/>
      <c r="S55" s="359" t="s">
        <v>27</v>
      </c>
      <c r="T55" s="362" t="s">
        <v>7</v>
      </c>
    </row>
    <row r="56" spans="2:35" s="22" customFormat="1" ht="15" customHeight="1" x14ac:dyDescent="0.25">
      <c r="B56" s="125" t="s">
        <v>33</v>
      </c>
      <c r="C56" s="105"/>
      <c r="D56" s="106"/>
      <c r="E56" s="106"/>
      <c r="F56" s="360"/>
      <c r="G56" s="109"/>
      <c r="H56" s="110"/>
      <c r="I56" s="110"/>
      <c r="J56" s="110"/>
      <c r="K56" s="110"/>
      <c r="L56" s="110"/>
      <c r="M56" s="110"/>
      <c r="N56" s="110"/>
      <c r="O56" s="360"/>
      <c r="P56" s="109"/>
      <c r="Q56" s="110"/>
      <c r="R56" s="110"/>
      <c r="S56" s="360"/>
      <c r="T56" s="363"/>
    </row>
    <row r="57" spans="2:35" s="22" customFormat="1" ht="15" customHeight="1" x14ac:dyDescent="0.25">
      <c r="B57" s="126" t="s">
        <v>70</v>
      </c>
      <c r="C57" s="31" t="s">
        <v>56</v>
      </c>
      <c r="D57" s="31" t="s">
        <v>14</v>
      </c>
      <c r="E57" s="31" t="s">
        <v>0</v>
      </c>
      <c r="F57" s="361"/>
      <c r="G57" s="53" t="s">
        <v>15</v>
      </c>
      <c r="H57" s="53" t="s">
        <v>16</v>
      </c>
      <c r="I57" s="53" t="s">
        <v>6</v>
      </c>
      <c r="J57" s="53" t="s">
        <v>5</v>
      </c>
      <c r="K57" s="53" t="s">
        <v>1</v>
      </c>
      <c r="L57" s="32" t="s">
        <v>23</v>
      </c>
      <c r="M57" s="33" t="s">
        <v>24</v>
      </c>
      <c r="N57" s="32" t="s">
        <v>47</v>
      </c>
      <c r="O57" s="361"/>
      <c r="P57" s="53" t="s">
        <v>4</v>
      </c>
      <c r="Q57" s="54" t="s">
        <v>2</v>
      </c>
      <c r="R57" s="53" t="s">
        <v>17</v>
      </c>
      <c r="S57" s="361"/>
      <c r="T57" s="364"/>
    </row>
    <row r="58" spans="2:35" s="22" customFormat="1" x14ac:dyDescent="0.25">
      <c r="B58" s="127" t="s">
        <v>66</v>
      </c>
      <c r="C58" s="93"/>
      <c r="D58" s="91"/>
      <c r="E58" s="91"/>
      <c r="F58" s="98"/>
      <c r="G58" s="91"/>
      <c r="H58" s="93"/>
      <c r="I58" s="91"/>
      <c r="J58" s="91"/>
      <c r="K58" s="91"/>
      <c r="L58" s="91"/>
      <c r="M58" s="91"/>
      <c r="N58" s="91"/>
      <c r="O58" s="37"/>
      <c r="P58" s="93"/>
      <c r="Q58" s="91"/>
      <c r="R58" s="34"/>
      <c r="S58" s="34"/>
      <c r="T58" s="286"/>
    </row>
    <row r="59" spans="2:35" s="22" customFormat="1" x14ac:dyDescent="0.25">
      <c r="B59" s="136" t="s">
        <v>22</v>
      </c>
      <c r="C59" s="356">
        <f>ROUND(B15*C171,6)</f>
        <v>0.386328</v>
      </c>
      <c r="D59" s="356">
        <f>ROUND(B15*C172,6)</f>
        <v>3.5638999999999997E-2</v>
      </c>
      <c r="E59" s="356">
        <f>C173</f>
        <v>7.9459999999999999E-3</v>
      </c>
      <c r="F59" s="365">
        <f>SUM(C59:E64)</f>
        <v>0.42991299999999999</v>
      </c>
      <c r="G59" s="367" t="s">
        <v>26</v>
      </c>
      <c r="H59" s="64">
        <f t="shared" ref="H59:H64" si="4">E178</f>
        <v>0</v>
      </c>
      <c r="I59" s="356">
        <f>ROUND(B15*E184,6)</f>
        <v>0.109699</v>
      </c>
      <c r="J59" s="356">
        <f>C185</f>
        <v>1.186E-3</v>
      </c>
      <c r="K59" s="356">
        <f>C186</f>
        <v>1.4455000000000001E-2</v>
      </c>
      <c r="L59" s="367" t="s">
        <v>26</v>
      </c>
      <c r="M59" s="367" t="s">
        <v>26</v>
      </c>
      <c r="N59" s="367" t="s">
        <v>26</v>
      </c>
      <c r="O59" s="37">
        <f>H59+I59+J59+K59</f>
        <v>0.12534000000000001</v>
      </c>
      <c r="P59" s="379">
        <f>C192</f>
        <v>1.2695E-2</v>
      </c>
      <c r="Q59" s="35">
        <f t="shared" ref="Q59:Q64" si="5">C193</f>
        <v>0</v>
      </c>
      <c r="R59" s="356">
        <f>C199</f>
        <v>7.2920000000000007E-3</v>
      </c>
      <c r="S59" s="37">
        <f>+P59+Q59+R59</f>
        <v>1.9987000000000001E-2</v>
      </c>
      <c r="T59" s="287">
        <f>F59+O59+S59</f>
        <v>0.57523999999999997</v>
      </c>
    </row>
    <row r="60" spans="2:35" s="22" customFormat="1" x14ac:dyDescent="0.25">
      <c r="B60" s="136" t="s">
        <v>46</v>
      </c>
      <c r="C60" s="356"/>
      <c r="D60" s="356"/>
      <c r="E60" s="356"/>
      <c r="F60" s="365"/>
      <c r="G60" s="367"/>
      <c r="H60" s="64">
        <f t="shared" si="4"/>
        <v>9.5524999999999999E-2</v>
      </c>
      <c r="I60" s="356"/>
      <c r="J60" s="356"/>
      <c r="K60" s="356"/>
      <c r="L60" s="367"/>
      <c r="M60" s="367"/>
      <c r="N60" s="367"/>
      <c r="O60" s="37">
        <f>H60+I59+J59+K59</f>
        <v>0.22086500000000001</v>
      </c>
      <c r="P60" s="379"/>
      <c r="Q60" s="35">
        <f t="shared" si="5"/>
        <v>4.6199999999999998E-2</v>
      </c>
      <c r="R60" s="356"/>
      <c r="S60" s="37">
        <f>+P59+Q60+R59</f>
        <v>6.6186999999999996E-2</v>
      </c>
      <c r="T60" s="287">
        <f>F59+O60+S60</f>
        <v>0.71696499999999996</v>
      </c>
    </row>
    <row r="61" spans="2:35" s="22" customFormat="1" x14ac:dyDescent="0.25">
      <c r="B61" s="136" t="s">
        <v>8</v>
      </c>
      <c r="C61" s="356"/>
      <c r="D61" s="356"/>
      <c r="E61" s="356"/>
      <c r="F61" s="365"/>
      <c r="G61" s="367"/>
      <c r="H61" s="64">
        <f t="shared" si="4"/>
        <v>8.7431999999999996E-2</v>
      </c>
      <c r="I61" s="356"/>
      <c r="J61" s="356"/>
      <c r="K61" s="356"/>
      <c r="L61" s="367"/>
      <c r="M61" s="367"/>
      <c r="N61" s="367"/>
      <c r="O61" s="37">
        <f>H61+I59+J59+K59</f>
        <v>0.21277199999999999</v>
      </c>
      <c r="P61" s="379"/>
      <c r="Q61" s="35">
        <f t="shared" si="5"/>
        <v>2.7300000000000001E-2</v>
      </c>
      <c r="R61" s="356"/>
      <c r="S61" s="37">
        <f>+P59+Q61+R59</f>
        <v>4.7287000000000003E-2</v>
      </c>
      <c r="T61" s="287">
        <f>F59+O61+S61</f>
        <v>0.68997199999999992</v>
      </c>
    </row>
    <row r="62" spans="2:35" s="22" customFormat="1" x14ac:dyDescent="0.25">
      <c r="B62" s="136" t="s">
        <v>9</v>
      </c>
      <c r="C62" s="356"/>
      <c r="D62" s="356"/>
      <c r="E62" s="356"/>
      <c r="F62" s="365"/>
      <c r="G62" s="367"/>
      <c r="H62" s="64">
        <f t="shared" si="4"/>
        <v>8.7799999999999989E-2</v>
      </c>
      <c r="I62" s="356"/>
      <c r="J62" s="356"/>
      <c r="K62" s="356"/>
      <c r="L62" s="367"/>
      <c r="M62" s="367"/>
      <c r="N62" s="367"/>
      <c r="O62" s="37">
        <f>H62+I59+J59+K59</f>
        <v>0.21313999999999997</v>
      </c>
      <c r="P62" s="379"/>
      <c r="Q62" s="35">
        <f t="shared" si="5"/>
        <v>2.2100000000000002E-2</v>
      </c>
      <c r="R62" s="356"/>
      <c r="S62" s="37">
        <f>+P59+Q62+R59</f>
        <v>4.2086999999999999E-2</v>
      </c>
      <c r="T62" s="287">
        <f>F59+O62+S62</f>
        <v>0.68513999999999997</v>
      </c>
    </row>
    <row r="63" spans="2:35" s="22" customFormat="1" x14ac:dyDescent="0.25">
      <c r="B63" s="136" t="s">
        <v>10</v>
      </c>
      <c r="C63" s="356"/>
      <c r="D63" s="356"/>
      <c r="E63" s="356"/>
      <c r="F63" s="365"/>
      <c r="G63" s="367"/>
      <c r="H63" s="64">
        <f t="shared" si="4"/>
        <v>6.5604999999999997E-2</v>
      </c>
      <c r="I63" s="356"/>
      <c r="J63" s="356"/>
      <c r="K63" s="356"/>
      <c r="L63" s="367"/>
      <c r="M63" s="367"/>
      <c r="N63" s="367"/>
      <c r="O63" s="37">
        <f>H63+I59+J59+K59</f>
        <v>0.190945</v>
      </c>
      <c r="P63" s="379"/>
      <c r="Q63" s="35">
        <f t="shared" si="5"/>
        <v>1.5800000000000002E-2</v>
      </c>
      <c r="R63" s="356"/>
      <c r="S63" s="37">
        <f>+P59+Q63+R59</f>
        <v>3.5786999999999999E-2</v>
      </c>
      <c r="T63" s="287">
        <f>F59+O63+S63</f>
        <v>0.65664500000000003</v>
      </c>
    </row>
    <row r="64" spans="2:35" s="22" customFormat="1" x14ac:dyDescent="0.25">
      <c r="B64" s="136" t="s">
        <v>11</v>
      </c>
      <c r="C64" s="357"/>
      <c r="D64" s="357"/>
      <c r="E64" s="357"/>
      <c r="F64" s="366"/>
      <c r="G64" s="368"/>
      <c r="H64" s="64">
        <f t="shared" si="4"/>
        <v>3.3231000000000004E-2</v>
      </c>
      <c r="I64" s="357"/>
      <c r="J64" s="357"/>
      <c r="K64" s="357"/>
      <c r="L64" s="368"/>
      <c r="M64" s="368"/>
      <c r="N64" s="368"/>
      <c r="O64" s="37">
        <f>H64+I59+J59+K59</f>
        <v>0.15857099999999999</v>
      </c>
      <c r="P64" s="380"/>
      <c r="Q64" s="38">
        <f t="shared" si="5"/>
        <v>6.6E-3</v>
      </c>
      <c r="R64" s="357"/>
      <c r="S64" s="37">
        <f>+P59+Q64+R59</f>
        <v>2.6587E-2</v>
      </c>
      <c r="T64" s="287">
        <f>F59+O64+S64</f>
        <v>0.61507100000000003</v>
      </c>
    </row>
    <row r="65" spans="2:21" s="22" customFormat="1" x14ac:dyDescent="0.25">
      <c r="B65" s="129" t="s">
        <v>28</v>
      </c>
      <c r="C65" s="39"/>
      <c r="D65" s="40"/>
      <c r="E65" s="39"/>
      <c r="F65" s="42"/>
      <c r="G65" s="60"/>
      <c r="H65" s="39"/>
      <c r="I65" s="40"/>
      <c r="J65" s="39"/>
      <c r="K65" s="39"/>
      <c r="L65" s="39"/>
      <c r="M65" s="39"/>
      <c r="N65" s="39"/>
      <c r="O65" s="42"/>
      <c r="P65" s="39"/>
      <c r="Q65" s="40"/>
      <c r="R65" s="41"/>
      <c r="S65" s="41"/>
      <c r="T65" s="288"/>
    </row>
    <row r="66" spans="2:21" s="22" customFormat="1" x14ac:dyDescent="0.25">
      <c r="B66" s="137" t="s">
        <v>20</v>
      </c>
      <c r="C66" s="367" t="s">
        <v>26</v>
      </c>
      <c r="D66" s="367" t="s">
        <v>26</v>
      </c>
      <c r="E66" s="375">
        <f>D173</f>
        <v>58.93</v>
      </c>
      <c r="F66" s="373">
        <f>SUM(C66:E68)</f>
        <v>58.93</v>
      </c>
      <c r="G66" s="44">
        <f>E175</f>
        <v>73.39</v>
      </c>
      <c r="H66" s="367" t="s">
        <v>26</v>
      </c>
      <c r="I66" s="367" t="s">
        <v>26</v>
      </c>
      <c r="J66" s="367" t="s">
        <v>26</v>
      </c>
      <c r="K66" s="367" t="s">
        <v>26</v>
      </c>
      <c r="L66" s="375">
        <f>E187</f>
        <v>0</v>
      </c>
      <c r="M66" s="375">
        <f>E188</f>
        <v>0</v>
      </c>
      <c r="N66" s="375">
        <f>E189</f>
        <v>0</v>
      </c>
      <c r="O66" s="45">
        <f>G66+L66+M66+N66</f>
        <v>73.39</v>
      </c>
      <c r="P66" s="367" t="s">
        <v>26</v>
      </c>
      <c r="Q66" s="375">
        <f>D193</f>
        <v>-23.13</v>
      </c>
      <c r="R66" s="367" t="s">
        <v>26</v>
      </c>
      <c r="S66" s="373">
        <f>Q66</f>
        <v>-23.13</v>
      </c>
      <c r="T66" s="289">
        <f>F66+O66+S66</f>
        <v>109.19</v>
      </c>
    </row>
    <row r="67" spans="2:21" s="22" customFormat="1" x14ac:dyDescent="0.25">
      <c r="B67" s="130" t="s">
        <v>18</v>
      </c>
      <c r="C67" s="356"/>
      <c r="D67" s="356"/>
      <c r="E67" s="375"/>
      <c r="F67" s="373"/>
      <c r="G67" s="44">
        <f>E176</f>
        <v>468.45000000000005</v>
      </c>
      <c r="H67" s="356"/>
      <c r="I67" s="356"/>
      <c r="J67" s="356"/>
      <c r="K67" s="356"/>
      <c r="L67" s="375"/>
      <c r="M67" s="375"/>
      <c r="N67" s="375"/>
      <c r="O67" s="138">
        <f>G67+L66+M66+N66</f>
        <v>468.45000000000005</v>
      </c>
      <c r="P67" s="356"/>
      <c r="Q67" s="375"/>
      <c r="R67" s="356"/>
      <c r="S67" s="373"/>
      <c r="T67" s="290">
        <f>F66+O67+S66</f>
        <v>504.25</v>
      </c>
    </row>
    <row r="68" spans="2:21" s="22" customFormat="1" x14ac:dyDescent="0.25">
      <c r="B68" s="131" t="s">
        <v>19</v>
      </c>
      <c r="C68" s="357"/>
      <c r="D68" s="357"/>
      <c r="E68" s="376"/>
      <c r="F68" s="374"/>
      <c r="G68" s="47">
        <f>E177</f>
        <v>1152.93</v>
      </c>
      <c r="H68" s="357"/>
      <c r="I68" s="357"/>
      <c r="J68" s="357"/>
      <c r="K68" s="357"/>
      <c r="L68" s="376"/>
      <c r="M68" s="376"/>
      <c r="N68" s="376"/>
      <c r="O68" s="139">
        <f>G68+L66+M66+N66</f>
        <v>1152.93</v>
      </c>
      <c r="P68" s="357"/>
      <c r="Q68" s="376"/>
      <c r="R68" s="357"/>
      <c r="S68" s="374"/>
      <c r="T68" s="291">
        <f>F66+O68+S66</f>
        <v>1188.73</v>
      </c>
    </row>
    <row r="69" spans="2:21" s="22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22" customFormat="1" x14ac:dyDescent="0.25">
      <c r="B70" s="61" t="s">
        <v>21</v>
      </c>
      <c r="C70" s="62"/>
      <c r="D70" s="62"/>
      <c r="E70" s="62"/>
      <c r="F70" s="63"/>
      <c r="G70" s="62"/>
      <c r="H70" s="62"/>
      <c r="I70" s="62"/>
      <c r="J70" s="62"/>
      <c r="K70" s="62"/>
      <c r="L70" s="62"/>
      <c r="M70" s="62"/>
      <c r="N70" s="62"/>
      <c r="O70" s="63"/>
      <c r="P70" s="62"/>
      <c r="Q70" s="62"/>
      <c r="T70" s="314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09"/>
    </row>
    <row r="72" spans="2:21" ht="24" customHeight="1" x14ac:dyDescent="0.25">
      <c r="B72" s="275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09"/>
    </row>
    <row r="73" spans="2:21" s="22" customFormat="1" ht="15" customHeight="1" x14ac:dyDescent="0.25">
      <c r="B73" s="124" t="s">
        <v>61</v>
      </c>
      <c r="C73" s="70"/>
      <c r="D73" s="71"/>
      <c r="E73" s="71"/>
      <c r="F73" s="359" t="s">
        <v>25</v>
      </c>
      <c r="G73" s="107"/>
      <c r="H73" s="108"/>
      <c r="I73" s="108"/>
      <c r="J73" s="108"/>
      <c r="K73" s="108"/>
      <c r="L73" s="108"/>
      <c r="M73" s="108"/>
      <c r="N73" s="108"/>
      <c r="O73" s="359" t="s">
        <v>38</v>
      </c>
      <c r="P73" s="107"/>
      <c r="Q73" s="108"/>
      <c r="R73" s="108"/>
      <c r="S73" s="359" t="s">
        <v>27</v>
      </c>
      <c r="T73" s="362" t="s">
        <v>7</v>
      </c>
    </row>
    <row r="74" spans="2:21" s="22" customFormat="1" ht="15" customHeight="1" x14ac:dyDescent="0.25">
      <c r="B74" s="125" t="s">
        <v>34</v>
      </c>
      <c r="C74" s="105"/>
      <c r="D74" s="106"/>
      <c r="E74" s="106"/>
      <c r="F74" s="360"/>
      <c r="G74" s="109"/>
      <c r="H74" s="110"/>
      <c r="I74" s="110"/>
      <c r="J74" s="110"/>
      <c r="K74" s="110"/>
      <c r="L74" s="110"/>
      <c r="M74" s="110"/>
      <c r="N74" s="110"/>
      <c r="O74" s="360"/>
      <c r="P74" s="109"/>
      <c r="Q74" s="110"/>
      <c r="R74" s="110"/>
      <c r="S74" s="360"/>
      <c r="T74" s="363"/>
    </row>
    <row r="75" spans="2:21" s="22" customFormat="1" ht="15" customHeight="1" x14ac:dyDescent="0.25">
      <c r="B75" s="126" t="s">
        <v>70</v>
      </c>
      <c r="C75" s="31" t="s">
        <v>56</v>
      </c>
      <c r="D75" s="31" t="s">
        <v>14</v>
      </c>
      <c r="E75" s="31" t="s">
        <v>0</v>
      </c>
      <c r="F75" s="361"/>
      <c r="G75" s="53" t="s">
        <v>15</v>
      </c>
      <c r="H75" s="53" t="s">
        <v>16</v>
      </c>
      <c r="I75" s="53" t="s">
        <v>6</v>
      </c>
      <c r="J75" s="53" t="s">
        <v>5</v>
      </c>
      <c r="K75" s="53" t="s">
        <v>1</v>
      </c>
      <c r="L75" s="32" t="s">
        <v>23</v>
      </c>
      <c r="M75" s="33" t="s">
        <v>24</v>
      </c>
      <c r="N75" s="32" t="s">
        <v>47</v>
      </c>
      <c r="O75" s="361"/>
      <c r="P75" s="53" t="s">
        <v>4</v>
      </c>
      <c r="Q75" s="54" t="s">
        <v>2</v>
      </c>
      <c r="R75" s="53" t="s">
        <v>17</v>
      </c>
      <c r="S75" s="361"/>
      <c r="T75" s="364"/>
    </row>
    <row r="76" spans="2:21" s="22" customFormat="1" x14ac:dyDescent="0.25">
      <c r="B76" s="127" t="s">
        <v>66</v>
      </c>
      <c r="C76" s="93"/>
      <c r="D76" s="91"/>
      <c r="E76" s="91"/>
      <c r="F76" s="98"/>
      <c r="G76" s="91"/>
      <c r="H76" s="93"/>
      <c r="I76" s="91"/>
      <c r="J76" s="91"/>
      <c r="K76" s="91"/>
      <c r="L76" s="91"/>
      <c r="M76" s="91"/>
      <c r="N76" s="91"/>
      <c r="O76" s="37"/>
      <c r="P76" s="93"/>
      <c r="Q76" s="91"/>
      <c r="R76" s="34"/>
      <c r="S76" s="34"/>
      <c r="T76" s="286"/>
    </row>
    <row r="77" spans="2:21" s="22" customFormat="1" x14ac:dyDescent="0.25">
      <c r="B77" s="136" t="s">
        <v>22</v>
      </c>
      <c r="C77" s="356">
        <f>ROUND(B15*C171,6)</f>
        <v>0.386328</v>
      </c>
      <c r="D77" s="356">
        <f>ROUND(B15*C172,6)</f>
        <v>3.5638999999999997E-2</v>
      </c>
      <c r="E77" s="356">
        <f>C173</f>
        <v>7.9459999999999999E-3</v>
      </c>
      <c r="F77" s="365">
        <f>SUM(C77:E82)</f>
        <v>0.42991299999999999</v>
      </c>
      <c r="G77" s="367" t="s">
        <v>26</v>
      </c>
      <c r="H77" s="64">
        <f t="shared" ref="H77:H82" si="6">F178</f>
        <v>0</v>
      </c>
      <c r="I77" s="356">
        <f>ROUND(B15*F184,6)</f>
        <v>0.109699</v>
      </c>
      <c r="J77" s="356">
        <f>C185</f>
        <v>1.186E-3</v>
      </c>
      <c r="K77" s="356">
        <f>C186</f>
        <v>1.4455000000000001E-2</v>
      </c>
      <c r="L77" s="367" t="s">
        <v>26</v>
      </c>
      <c r="M77" s="367" t="s">
        <v>26</v>
      </c>
      <c r="N77" s="367" t="s">
        <v>26</v>
      </c>
      <c r="O77" s="37">
        <f>H77+I77+J77+K77</f>
        <v>0.12534000000000001</v>
      </c>
      <c r="P77" s="379">
        <f>C192</f>
        <v>1.2695E-2</v>
      </c>
      <c r="Q77" s="35">
        <f t="shared" ref="Q77:Q82" si="7">C193</f>
        <v>0</v>
      </c>
      <c r="R77" s="356">
        <f>C199</f>
        <v>7.2920000000000007E-3</v>
      </c>
      <c r="S77" s="37">
        <f>+P77+Q77+R77</f>
        <v>1.9987000000000001E-2</v>
      </c>
      <c r="T77" s="287">
        <f>F77+O77+S77</f>
        <v>0.57523999999999997</v>
      </c>
    </row>
    <row r="78" spans="2:21" s="22" customFormat="1" x14ac:dyDescent="0.25">
      <c r="B78" s="136" t="s">
        <v>46</v>
      </c>
      <c r="C78" s="356"/>
      <c r="D78" s="356"/>
      <c r="E78" s="356"/>
      <c r="F78" s="365"/>
      <c r="G78" s="367"/>
      <c r="H78" s="64">
        <f t="shared" si="6"/>
        <v>0.11729200000000001</v>
      </c>
      <c r="I78" s="356"/>
      <c r="J78" s="356"/>
      <c r="K78" s="356"/>
      <c r="L78" s="367"/>
      <c r="M78" s="367"/>
      <c r="N78" s="367"/>
      <c r="O78" s="37">
        <f>H78+I77+J77+K77</f>
        <v>0.24263199999999999</v>
      </c>
      <c r="P78" s="379"/>
      <c r="Q78" s="35">
        <f t="shared" si="7"/>
        <v>4.6199999999999998E-2</v>
      </c>
      <c r="R78" s="356"/>
      <c r="S78" s="37">
        <f>+P77+Q78+R77</f>
        <v>6.6186999999999996E-2</v>
      </c>
      <c r="T78" s="287">
        <f>F77+O78+S78</f>
        <v>0.73873199999999994</v>
      </c>
    </row>
    <row r="79" spans="2:21" s="22" customFormat="1" x14ac:dyDescent="0.25">
      <c r="B79" s="136" t="s">
        <v>8</v>
      </c>
      <c r="C79" s="356"/>
      <c r="D79" s="356"/>
      <c r="E79" s="356"/>
      <c r="F79" s="365"/>
      <c r="G79" s="367"/>
      <c r="H79" s="64">
        <f t="shared" si="6"/>
        <v>0.107354</v>
      </c>
      <c r="I79" s="356"/>
      <c r="J79" s="356"/>
      <c r="K79" s="356"/>
      <c r="L79" s="367"/>
      <c r="M79" s="367"/>
      <c r="N79" s="367"/>
      <c r="O79" s="37">
        <f>H79+I77+J77+K77</f>
        <v>0.23269399999999998</v>
      </c>
      <c r="P79" s="379"/>
      <c r="Q79" s="35">
        <f t="shared" si="7"/>
        <v>2.7300000000000001E-2</v>
      </c>
      <c r="R79" s="356"/>
      <c r="S79" s="37">
        <f>+P77+Q79+R77</f>
        <v>4.7287000000000003E-2</v>
      </c>
      <c r="T79" s="287">
        <f>F77+O79+S79</f>
        <v>0.70989399999999991</v>
      </c>
    </row>
    <row r="80" spans="2:21" s="22" customFormat="1" x14ac:dyDescent="0.25">
      <c r="B80" s="136" t="s">
        <v>9</v>
      </c>
      <c r="C80" s="356"/>
      <c r="D80" s="356"/>
      <c r="E80" s="356"/>
      <c r="F80" s="365"/>
      <c r="G80" s="367"/>
      <c r="H80" s="64">
        <f t="shared" si="6"/>
        <v>0.107806</v>
      </c>
      <c r="I80" s="356"/>
      <c r="J80" s="356"/>
      <c r="K80" s="356"/>
      <c r="L80" s="367"/>
      <c r="M80" s="367"/>
      <c r="N80" s="367"/>
      <c r="O80" s="37">
        <f>H80+I77+J77+K77</f>
        <v>0.23314599999999999</v>
      </c>
      <c r="P80" s="379"/>
      <c r="Q80" s="35">
        <f t="shared" si="7"/>
        <v>2.2100000000000002E-2</v>
      </c>
      <c r="R80" s="356"/>
      <c r="S80" s="37">
        <f>+P77+Q80+R77</f>
        <v>4.2086999999999999E-2</v>
      </c>
      <c r="T80" s="287">
        <f>F77+O80+S80</f>
        <v>0.70514599999999994</v>
      </c>
    </row>
    <row r="81" spans="2:21" s="22" customFormat="1" x14ac:dyDescent="0.25">
      <c r="B81" s="136" t="s">
        <v>10</v>
      </c>
      <c r="C81" s="356"/>
      <c r="D81" s="356"/>
      <c r="E81" s="356"/>
      <c r="F81" s="365"/>
      <c r="G81" s="367"/>
      <c r="H81" s="64">
        <f t="shared" si="6"/>
        <v>8.0554000000000001E-2</v>
      </c>
      <c r="I81" s="356"/>
      <c r="J81" s="356"/>
      <c r="K81" s="356"/>
      <c r="L81" s="367"/>
      <c r="M81" s="367"/>
      <c r="N81" s="367"/>
      <c r="O81" s="37">
        <f>H81+I77+J77+K77</f>
        <v>0.20589399999999999</v>
      </c>
      <c r="P81" s="379"/>
      <c r="Q81" s="35">
        <f t="shared" si="7"/>
        <v>1.5800000000000002E-2</v>
      </c>
      <c r="R81" s="356"/>
      <c r="S81" s="37">
        <f>+P77+Q81+R77</f>
        <v>3.5786999999999999E-2</v>
      </c>
      <c r="T81" s="287">
        <f>F77+O81+S81</f>
        <v>0.67159400000000002</v>
      </c>
    </row>
    <row r="82" spans="2:21" s="22" customFormat="1" x14ac:dyDescent="0.25">
      <c r="B82" s="136" t="s">
        <v>11</v>
      </c>
      <c r="C82" s="357"/>
      <c r="D82" s="357"/>
      <c r="E82" s="357"/>
      <c r="F82" s="366"/>
      <c r="G82" s="368"/>
      <c r="H82" s="64">
        <f t="shared" si="6"/>
        <v>4.0804E-2</v>
      </c>
      <c r="I82" s="357"/>
      <c r="J82" s="357"/>
      <c r="K82" s="357"/>
      <c r="L82" s="368"/>
      <c r="M82" s="368"/>
      <c r="N82" s="368"/>
      <c r="O82" s="37">
        <f>H82+I77+J77+K77</f>
        <v>0.16614399999999999</v>
      </c>
      <c r="P82" s="380"/>
      <c r="Q82" s="38">
        <f t="shared" si="7"/>
        <v>6.6E-3</v>
      </c>
      <c r="R82" s="357"/>
      <c r="S82" s="37">
        <f>+P77+Q82+R77</f>
        <v>2.6587E-2</v>
      </c>
      <c r="T82" s="287">
        <f>F77+O82+S82</f>
        <v>0.62264399999999998</v>
      </c>
    </row>
    <row r="83" spans="2:21" s="22" customFormat="1" x14ac:dyDescent="0.25">
      <c r="B83" s="129" t="s">
        <v>28</v>
      </c>
      <c r="C83" s="39"/>
      <c r="D83" s="40"/>
      <c r="E83" s="39"/>
      <c r="F83" s="42"/>
      <c r="G83" s="60"/>
      <c r="H83" s="39"/>
      <c r="I83" s="40"/>
      <c r="J83" s="39"/>
      <c r="K83" s="39"/>
      <c r="L83" s="39"/>
      <c r="M83" s="39"/>
      <c r="N83" s="39"/>
      <c r="O83" s="42"/>
      <c r="P83" s="39"/>
      <c r="Q83" s="40"/>
      <c r="R83" s="41"/>
      <c r="S83" s="41"/>
      <c r="T83" s="288"/>
    </row>
    <row r="84" spans="2:21" s="22" customFormat="1" x14ac:dyDescent="0.25">
      <c r="B84" s="137" t="s">
        <v>20</v>
      </c>
      <c r="C84" s="367" t="s">
        <v>26</v>
      </c>
      <c r="D84" s="367" t="s">
        <v>26</v>
      </c>
      <c r="E84" s="375">
        <f>D173</f>
        <v>58.93</v>
      </c>
      <c r="F84" s="373">
        <f>SUM(C84:E86)</f>
        <v>58.93</v>
      </c>
      <c r="G84" s="44">
        <f>F175</f>
        <v>65.88</v>
      </c>
      <c r="H84" s="367" t="s">
        <v>26</v>
      </c>
      <c r="I84" s="367" t="s">
        <v>26</v>
      </c>
      <c r="J84" s="367" t="s">
        <v>26</v>
      </c>
      <c r="K84" s="367" t="s">
        <v>26</v>
      </c>
      <c r="L84" s="375">
        <f>F187</f>
        <v>0</v>
      </c>
      <c r="M84" s="375">
        <f>F188</f>
        <v>0</v>
      </c>
      <c r="N84" s="375">
        <f>F189</f>
        <v>0</v>
      </c>
      <c r="O84" s="45">
        <f>G84+L84+M84+N84</f>
        <v>65.88</v>
      </c>
      <c r="P84" s="367" t="s">
        <v>26</v>
      </c>
      <c r="Q84" s="375">
        <f>D193</f>
        <v>-23.13</v>
      </c>
      <c r="R84" s="367" t="s">
        <v>26</v>
      </c>
      <c r="S84" s="373">
        <f>Q84</f>
        <v>-23.13</v>
      </c>
      <c r="T84" s="289">
        <f>F84+O84+S84</f>
        <v>101.68</v>
      </c>
    </row>
    <row r="85" spans="2:21" s="22" customFormat="1" x14ac:dyDescent="0.25">
      <c r="B85" s="130" t="s">
        <v>18</v>
      </c>
      <c r="C85" s="356"/>
      <c r="D85" s="356"/>
      <c r="E85" s="375"/>
      <c r="F85" s="373"/>
      <c r="G85" s="44">
        <f>F176</f>
        <v>460.09000000000003</v>
      </c>
      <c r="H85" s="356"/>
      <c r="I85" s="356"/>
      <c r="J85" s="356"/>
      <c r="K85" s="356"/>
      <c r="L85" s="375"/>
      <c r="M85" s="375"/>
      <c r="N85" s="375"/>
      <c r="O85" s="138">
        <f>G85+L84+M84+N84</f>
        <v>460.09000000000003</v>
      </c>
      <c r="P85" s="356"/>
      <c r="Q85" s="375"/>
      <c r="R85" s="356"/>
      <c r="S85" s="373"/>
      <c r="T85" s="290">
        <f>F84+O85+S84</f>
        <v>495.89</v>
      </c>
    </row>
    <row r="86" spans="2:21" s="22" customFormat="1" x14ac:dyDescent="0.25">
      <c r="B86" s="131" t="s">
        <v>19</v>
      </c>
      <c r="C86" s="357"/>
      <c r="D86" s="357"/>
      <c r="E86" s="376"/>
      <c r="F86" s="374"/>
      <c r="G86" s="47">
        <f>F177</f>
        <v>960.54000000000008</v>
      </c>
      <c r="H86" s="357"/>
      <c r="I86" s="357"/>
      <c r="J86" s="357"/>
      <c r="K86" s="357"/>
      <c r="L86" s="376"/>
      <c r="M86" s="376"/>
      <c r="N86" s="376"/>
      <c r="O86" s="139">
        <f>G86+L84+M84+N84</f>
        <v>960.54000000000008</v>
      </c>
      <c r="P86" s="357"/>
      <c r="Q86" s="376"/>
      <c r="R86" s="357"/>
      <c r="S86" s="374"/>
      <c r="T86" s="291">
        <f>F84+O86+S84</f>
        <v>996.34</v>
      </c>
    </row>
    <row r="87" spans="2:21" s="22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22" customFormat="1" x14ac:dyDescent="0.25">
      <c r="B88" s="61" t="s">
        <v>21</v>
      </c>
      <c r="C88" s="62"/>
      <c r="D88" s="62"/>
      <c r="E88" s="62"/>
      <c r="F88" s="63"/>
      <c r="G88" s="62"/>
      <c r="H88" s="62"/>
      <c r="I88" s="62"/>
      <c r="J88" s="62"/>
      <c r="K88" s="62"/>
      <c r="L88" s="62"/>
      <c r="M88" s="62"/>
      <c r="N88" s="62"/>
      <c r="O88" s="63"/>
      <c r="P88" s="62"/>
      <c r="Q88" s="62"/>
      <c r="T88" s="314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09"/>
    </row>
    <row r="90" spans="2:21" ht="24" customHeight="1" x14ac:dyDescent="0.25">
      <c r="B90" s="275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09"/>
    </row>
    <row r="91" spans="2:21" s="22" customFormat="1" ht="15" customHeight="1" x14ac:dyDescent="0.25">
      <c r="B91" s="124" t="s">
        <v>61</v>
      </c>
      <c r="C91" s="103"/>
      <c r="D91" s="104"/>
      <c r="E91" s="104"/>
      <c r="F91" s="359" t="s">
        <v>25</v>
      </c>
      <c r="G91" s="107"/>
      <c r="H91" s="108"/>
      <c r="I91" s="108"/>
      <c r="J91" s="108"/>
      <c r="K91" s="108"/>
      <c r="L91" s="108"/>
      <c r="M91" s="108"/>
      <c r="N91" s="108"/>
      <c r="O91" s="359" t="s">
        <v>38</v>
      </c>
      <c r="P91" s="107"/>
      <c r="Q91" s="108"/>
      <c r="R91" s="108"/>
      <c r="S91" s="359" t="s">
        <v>27</v>
      </c>
      <c r="T91" s="362" t="s">
        <v>7</v>
      </c>
    </row>
    <row r="92" spans="2:21" s="22" customFormat="1" ht="15" customHeight="1" x14ac:dyDescent="0.25">
      <c r="B92" s="133" t="s">
        <v>35</v>
      </c>
      <c r="C92" s="105"/>
      <c r="D92" s="106"/>
      <c r="E92" s="106"/>
      <c r="F92" s="360"/>
      <c r="G92" s="109"/>
      <c r="H92" s="110"/>
      <c r="I92" s="110"/>
      <c r="J92" s="110"/>
      <c r="K92" s="110"/>
      <c r="L92" s="110"/>
      <c r="M92" s="110"/>
      <c r="N92" s="110"/>
      <c r="O92" s="360"/>
      <c r="P92" s="109"/>
      <c r="Q92" s="110"/>
      <c r="R92" s="110"/>
      <c r="S92" s="360"/>
      <c r="T92" s="363"/>
    </row>
    <row r="93" spans="2:21" s="22" customFormat="1" ht="15" customHeight="1" x14ac:dyDescent="0.25">
      <c r="B93" s="126" t="s">
        <v>70</v>
      </c>
      <c r="C93" s="31" t="s">
        <v>56</v>
      </c>
      <c r="D93" s="31" t="s">
        <v>14</v>
      </c>
      <c r="E93" s="31" t="s">
        <v>0</v>
      </c>
      <c r="F93" s="361"/>
      <c r="G93" s="53" t="s">
        <v>15</v>
      </c>
      <c r="H93" s="53" t="s">
        <v>16</v>
      </c>
      <c r="I93" s="53" t="s">
        <v>6</v>
      </c>
      <c r="J93" s="53" t="s">
        <v>5</v>
      </c>
      <c r="K93" s="53" t="s">
        <v>1</v>
      </c>
      <c r="L93" s="32" t="s">
        <v>23</v>
      </c>
      <c r="M93" s="33" t="s">
        <v>24</v>
      </c>
      <c r="N93" s="32" t="s">
        <v>47</v>
      </c>
      <c r="O93" s="361"/>
      <c r="P93" s="53" t="s">
        <v>4</v>
      </c>
      <c r="Q93" s="53" t="s">
        <v>2</v>
      </c>
      <c r="R93" s="53" t="s">
        <v>17</v>
      </c>
      <c r="S93" s="361"/>
      <c r="T93" s="364"/>
    </row>
    <row r="94" spans="2:21" s="22" customFormat="1" x14ac:dyDescent="0.25">
      <c r="B94" s="127" t="s">
        <v>66</v>
      </c>
      <c r="C94" s="93"/>
      <c r="D94" s="91"/>
      <c r="E94" s="91"/>
      <c r="F94" s="37"/>
      <c r="G94" s="93"/>
      <c r="H94" s="91"/>
      <c r="I94" s="91"/>
      <c r="J94" s="91"/>
      <c r="K94" s="91"/>
      <c r="L94" s="91"/>
      <c r="M94" s="91"/>
      <c r="N94" s="91"/>
      <c r="O94" s="37"/>
      <c r="P94" s="91"/>
      <c r="Q94" s="91"/>
      <c r="R94" s="34"/>
      <c r="S94" s="34"/>
      <c r="T94" s="286"/>
    </row>
    <row r="95" spans="2:21" s="22" customFormat="1" x14ac:dyDescent="0.25">
      <c r="B95" s="136" t="s">
        <v>22</v>
      </c>
      <c r="C95" s="356">
        <f>ROUND(B15*C171,6)</f>
        <v>0.386328</v>
      </c>
      <c r="D95" s="356">
        <f>ROUND(B15*C172,6)</f>
        <v>3.5638999999999997E-2</v>
      </c>
      <c r="E95" s="356">
        <f>C173</f>
        <v>7.9459999999999999E-3</v>
      </c>
      <c r="F95" s="365">
        <f>SUM(C95:E100)</f>
        <v>0.42991299999999999</v>
      </c>
      <c r="G95" s="367" t="s">
        <v>26</v>
      </c>
      <c r="H95" s="35">
        <f t="shared" ref="H95:H100" si="8">G178</f>
        <v>0</v>
      </c>
      <c r="I95" s="356">
        <f>ROUND(B15*G184,6)</f>
        <v>0.109699</v>
      </c>
      <c r="J95" s="356">
        <f>C185</f>
        <v>1.186E-3</v>
      </c>
      <c r="K95" s="356">
        <f>C186</f>
        <v>1.4455000000000001E-2</v>
      </c>
      <c r="L95" s="367" t="s">
        <v>26</v>
      </c>
      <c r="M95" s="367" t="s">
        <v>26</v>
      </c>
      <c r="N95" s="367" t="s">
        <v>26</v>
      </c>
      <c r="O95" s="37">
        <f>H95+I95+J95+K95</f>
        <v>0.12534000000000001</v>
      </c>
      <c r="P95" s="356">
        <f>C192</f>
        <v>1.2695E-2</v>
      </c>
      <c r="Q95" s="35">
        <f t="shared" ref="Q95:Q100" si="9">C193</f>
        <v>0</v>
      </c>
      <c r="R95" s="356">
        <f>C199</f>
        <v>7.2920000000000007E-3</v>
      </c>
      <c r="S95" s="37">
        <f>+P95+Q95+R95</f>
        <v>1.9987000000000001E-2</v>
      </c>
      <c r="T95" s="287">
        <f>F95+O95+S95</f>
        <v>0.57523999999999997</v>
      </c>
    </row>
    <row r="96" spans="2:21" s="22" customFormat="1" x14ac:dyDescent="0.25">
      <c r="B96" s="136" t="s">
        <v>46</v>
      </c>
      <c r="C96" s="356"/>
      <c r="D96" s="356"/>
      <c r="E96" s="356"/>
      <c r="F96" s="365"/>
      <c r="G96" s="367"/>
      <c r="H96" s="35">
        <f t="shared" si="8"/>
        <v>0.16543099999999999</v>
      </c>
      <c r="I96" s="356"/>
      <c r="J96" s="356"/>
      <c r="K96" s="356"/>
      <c r="L96" s="367"/>
      <c r="M96" s="367"/>
      <c r="N96" s="367"/>
      <c r="O96" s="37">
        <f>H96+I95+J95+K95</f>
        <v>0.290771</v>
      </c>
      <c r="P96" s="356"/>
      <c r="Q96" s="35">
        <f t="shared" si="9"/>
        <v>4.6199999999999998E-2</v>
      </c>
      <c r="R96" s="356"/>
      <c r="S96" s="37">
        <f>+P95+Q96+R95</f>
        <v>6.6186999999999996E-2</v>
      </c>
      <c r="T96" s="287">
        <f>F95+O96+S96</f>
        <v>0.78687099999999999</v>
      </c>
    </row>
    <row r="97" spans="2:21" s="22" customFormat="1" x14ac:dyDescent="0.25">
      <c r="B97" s="136" t="s">
        <v>8</v>
      </c>
      <c r="C97" s="356"/>
      <c r="D97" s="356"/>
      <c r="E97" s="356"/>
      <c r="F97" s="365"/>
      <c r="G97" s="367"/>
      <c r="H97" s="35">
        <f t="shared" si="8"/>
        <v>0.15141499999999999</v>
      </c>
      <c r="I97" s="356"/>
      <c r="J97" s="356"/>
      <c r="K97" s="356"/>
      <c r="L97" s="367"/>
      <c r="M97" s="367"/>
      <c r="N97" s="367"/>
      <c r="O97" s="37">
        <f>H97+I95+J95+K95</f>
        <v>0.27675500000000003</v>
      </c>
      <c r="P97" s="356"/>
      <c r="Q97" s="35">
        <f t="shared" si="9"/>
        <v>2.7300000000000001E-2</v>
      </c>
      <c r="R97" s="356"/>
      <c r="S97" s="37">
        <f>+P95+Q97+R95</f>
        <v>4.7287000000000003E-2</v>
      </c>
      <c r="T97" s="287">
        <f>F95+O97+S97</f>
        <v>0.75395500000000004</v>
      </c>
    </row>
    <row r="98" spans="2:21" s="22" customFormat="1" x14ac:dyDescent="0.25">
      <c r="B98" s="136" t="s">
        <v>9</v>
      </c>
      <c r="C98" s="356"/>
      <c r="D98" s="356"/>
      <c r="E98" s="356"/>
      <c r="F98" s="365"/>
      <c r="G98" s="367"/>
      <c r="H98" s="35">
        <f t="shared" si="8"/>
        <v>0.15205199999999999</v>
      </c>
      <c r="I98" s="356"/>
      <c r="J98" s="356"/>
      <c r="K98" s="356"/>
      <c r="L98" s="367"/>
      <c r="M98" s="367"/>
      <c r="N98" s="367"/>
      <c r="O98" s="37">
        <f>H98+I95+J95+K95</f>
        <v>0.27739200000000003</v>
      </c>
      <c r="P98" s="356"/>
      <c r="Q98" s="35">
        <f t="shared" si="9"/>
        <v>2.2100000000000002E-2</v>
      </c>
      <c r="R98" s="356"/>
      <c r="S98" s="37">
        <f>+P95+Q98+R95</f>
        <v>4.2086999999999999E-2</v>
      </c>
      <c r="T98" s="287">
        <f>F95+O98+S98</f>
        <v>0.74939200000000006</v>
      </c>
    </row>
    <row r="99" spans="2:21" s="22" customFormat="1" x14ac:dyDescent="0.25">
      <c r="B99" s="136" t="s">
        <v>10</v>
      </c>
      <c r="C99" s="356"/>
      <c r="D99" s="356"/>
      <c r="E99" s="356"/>
      <c r="F99" s="365"/>
      <c r="G99" s="367"/>
      <c r="H99" s="35">
        <f t="shared" si="8"/>
        <v>0.11361399999999999</v>
      </c>
      <c r="I99" s="356"/>
      <c r="J99" s="356"/>
      <c r="K99" s="356"/>
      <c r="L99" s="367"/>
      <c r="M99" s="367"/>
      <c r="N99" s="367"/>
      <c r="O99" s="37">
        <f>H99+I95+J95+K95</f>
        <v>0.23895399999999997</v>
      </c>
      <c r="P99" s="356"/>
      <c r="Q99" s="35">
        <f t="shared" si="9"/>
        <v>1.5800000000000002E-2</v>
      </c>
      <c r="R99" s="356"/>
      <c r="S99" s="37">
        <f>+P95+Q99+R95</f>
        <v>3.5786999999999999E-2</v>
      </c>
      <c r="T99" s="287">
        <f>F95+O99+S99</f>
        <v>0.704654</v>
      </c>
    </row>
    <row r="100" spans="2:21" s="22" customFormat="1" x14ac:dyDescent="0.25">
      <c r="B100" s="136" t="s">
        <v>11</v>
      </c>
      <c r="C100" s="357"/>
      <c r="D100" s="357"/>
      <c r="E100" s="357"/>
      <c r="F100" s="366"/>
      <c r="G100" s="368"/>
      <c r="H100" s="35">
        <f t="shared" si="8"/>
        <v>5.7549999999999997E-2</v>
      </c>
      <c r="I100" s="357"/>
      <c r="J100" s="357"/>
      <c r="K100" s="357"/>
      <c r="L100" s="368"/>
      <c r="M100" s="368"/>
      <c r="N100" s="368"/>
      <c r="O100" s="37">
        <f>H100+I95+J95+K95</f>
        <v>0.18289</v>
      </c>
      <c r="P100" s="357"/>
      <c r="Q100" s="35">
        <f t="shared" si="9"/>
        <v>6.6E-3</v>
      </c>
      <c r="R100" s="357"/>
      <c r="S100" s="37">
        <f>+P95+Q100+R95</f>
        <v>2.6587E-2</v>
      </c>
      <c r="T100" s="287">
        <f>F95+O100+S100</f>
        <v>0.63939000000000001</v>
      </c>
    </row>
    <row r="101" spans="2:21" s="22" customFormat="1" x14ac:dyDescent="0.25">
      <c r="B101" s="129" t="s">
        <v>28</v>
      </c>
      <c r="C101" s="39"/>
      <c r="D101" s="40"/>
      <c r="E101" s="39"/>
      <c r="F101" s="42"/>
      <c r="G101" s="60"/>
      <c r="H101" s="39"/>
      <c r="I101" s="40"/>
      <c r="J101" s="39"/>
      <c r="K101" s="39"/>
      <c r="L101" s="39"/>
      <c r="M101" s="39"/>
      <c r="N101" s="39"/>
      <c r="O101" s="42"/>
      <c r="P101" s="39"/>
      <c r="Q101" s="40"/>
      <c r="R101" s="41"/>
      <c r="S101" s="41"/>
      <c r="T101" s="288"/>
    </row>
    <row r="102" spans="2:21" s="22" customFormat="1" x14ac:dyDescent="0.25">
      <c r="B102" s="137" t="s">
        <v>20</v>
      </c>
      <c r="C102" s="367" t="s">
        <v>26</v>
      </c>
      <c r="D102" s="367" t="s">
        <v>26</v>
      </c>
      <c r="E102" s="375">
        <f>D173</f>
        <v>58.93</v>
      </c>
      <c r="F102" s="373">
        <f>SUM(C102:E104)</f>
        <v>58.93</v>
      </c>
      <c r="G102" s="44">
        <f>G175</f>
        <v>85.08</v>
      </c>
      <c r="H102" s="367" t="s">
        <v>26</v>
      </c>
      <c r="I102" s="367" t="s">
        <v>26</v>
      </c>
      <c r="J102" s="367" t="s">
        <v>26</v>
      </c>
      <c r="K102" s="367" t="s">
        <v>26</v>
      </c>
      <c r="L102" s="375">
        <f>G187</f>
        <v>-0.34</v>
      </c>
      <c r="M102" s="375">
        <f>G188</f>
        <v>-0.56999999999999995</v>
      </c>
      <c r="N102" s="375">
        <f>G189</f>
        <v>0</v>
      </c>
      <c r="O102" s="45">
        <f>G102+L102+M102+N102</f>
        <v>84.17</v>
      </c>
      <c r="P102" s="367" t="s">
        <v>26</v>
      </c>
      <c r="Q102" s="375">
        <f>D193</f>
        <v>-23.13</v>
      </c>
      <c r="R102" s="367" t="s">
        <v>26</v>
      </c>
      <c r="S102" s="373">
        <f>Q102</f>
        <v>-23.13</v>
      </c>
      <c r="T102" s="289">
        <f>F102+O102+S102</f>
        <v>119.97</v>
      </c>
    </row>
    <row r="103" spans="2:21" s="22" customFormat="1" x14ac:dyDescent="0.25">
      <c r="B103" s="130" t="s">
        <v>18</v>
      </c>
      <c r="C103" s="356"/>
      <c r="D103" s="356"/>
      <c r="E103" s="375"/>
      <c r="F103" s="373"/>
      <c r="G103" s="44">
        <f>G176</f>
        <v>596.30000000000007</v>
      </c>
      <c r="H103" s="356"/>
      <c r="I103" s="356"/>
      <c r="J103" s="356"/>
      <c r="K103" s="356"/>
      <c r="L103" s="375"/>
      <c r="M103" s="375"/>
      <c r="N103" s="375"/>
      <c r="O103" s="138">
        <f>G103+L102+M102+N102</f>
        <v>595.39</v>
      </c>
      <c r="P103" s="356"/>
      <c r="Q103" s="375"/>
      <c r="R103" s="356"/>
      <c r="S103" s="373"/>
      <c r="T103" s="290">
        <f>F102+O103+S102</f>
        <v>631.18999999999994</v>
      </c>
    </row>
    <row r="104" spans="2:21" s="22" customFormat="1" x14ac:dyDescent="0.25">
      <c r="B104" s="131" t="s">
        <v>19</v>
      </c>
      <c r="C104" s="357"/>
      <c r="D104" s="357"/>
      <c r="E104" s="376"/>
      <c r="F104" s="374"/>
      <c r="G104" s="47">
        <f>G177</f>
        <v>1227.19</v>
      </c>
      <c r="H104" s="357"/>
      <c r="I104" s="357"/>
      <c r="J104" s="357"/>
      <c r="K104" s="357"/>
      <c r="L104" s="376"/>
      <c r="M104" s="376"/>
      <c r="N104" s="376"/>
      <c r="O104" s="139">
        <f>G104+L102+M102+N102</f>
        <v>1226.2800000000002</v>
      </c>
      <c r="P104" s="357"/>
      <c r="Q104" s="376"/>
      <c r="R104" s="357"/>
      <c r="S104" s="374"/>
      <c r="T104" s="291">
        <f>F102+O104+S102</f>
        <v>1262.0800000000002</v>
      </c>
    </row>
    <row r="105" spans="2:21" s="22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22" customFormat="1" x14ac:dyDescent="0.25">
      <c r="B106" s="61" t="s">
        <v>21</v>
      </c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3"/>
      <c r="P106" s="62"/>
      <c r="Q106" s="62"/>
      <c r="T106" s="314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09"/>
    </row>
    <row r="108" spans="2:21" ht="24" customHeight="1" x14ac:dyDescent="0.25">
      <c r="B108" s="275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09"/>
    </row>
    <row r="109" spans="2:21" s="22" customFormat="1" ht="15" customHeight="1" x14ac:dyDescent="0.25">
      <c r="B109" s="124" t="s">
        <v>61</v>
      </c>
      <c r="C109" s="103"/>
      <c r="D109" s="104"/>
      <c r="E109" s="104"/>
      <c r="F109" s="359" t="s">
        <v>25</v>
      </c>
      <c r="G109" s="107"/>
      <c r="H109" s="108"/>
      <c r="I109" s="108"/>
      <c r="J109" s="108"/>
      <c r="K109" s="108"/>
      <c r="L109" s="108"/>
      <c r="M109" s="108"/>
      <c r="N109" s="108"/>
      <c r="O109" s="359" t="s">
        <v>38</v>
      </c>
      <c r="P109" s="107"/>
      <c r="Q109" s="108"/>
      <c r="R109" s="108"/>
      <c r="S109" s="359" t="s">
        <v>27</v>
      </c>
      <c r="T109" s="362" t="s">
        <v>7</v>
      </c>
    </row>
    <row r="110" spans="2:21" s="22" customFormat="1" ht="15" customHeight="1" x14ac:dyDescent="0.25">
      <c r="B110" s="133" t="s">
        <v>36</v>
      </c>
      <c r="C110" s="105"/>
      <c r="D110" s="106"/>
      <c r="E110" s="106"/>
      <c r="F110" s="360"/>
      <c r="G110" s="109"/>
      <c r="H110" s="110"/>
      <c r="I110" s="110"/>
      <c r="J110" s="110"/>
      <c r="K110" s="110"/>
      <c r="L110" s="110"/>
      <c r="M110" s="110"/>
      <c r="N110" s="110"/>
      <c r="O110" s="360"/>
      <c r="P110" s="109"/>
      <c r="Q110" s="110"/>
      <c r="R110" s="110"/>
      <c r="S110" s="360"/>
      <c r="T110" s="363"/>
    </row>
    <row r="111" spans="2:21" s="22" customFormat="1" ht="15" customHeight="1" x14ac:dyDescent="0.25">
      <c r="B111" s="126" t="s">
        <v>70</v>
      </c>
      <c r="C111" s="31" t="s">
        <v>56</v>
      </c>
      <c r="D111" s="31" t="s">
        <v>14</v>
      </c>
      <c r="E111" s="31" t="s">
        <v>0</v>
      </c>
      <c r="F111" s="361"/>
      <c r="G111" s="53" t="s">
        <v>15</v>
      </c>
      <c r="H111" s="53" t="s">
        <v>16</v>
      </c>
      <c r="I111" s="53" t="s">
        <v>6</v>
      </c>
      <c r="J111" s="53" t="s">
        <v>5</v>
      </c>
      <c r="K111" s="53" t="s">
        <v>1</v>
      </c>
      <c r="L111" s="32" t="s">
        <v>23</v>
      </c>
      <c r="M111" s="33" t="s">
        <v>24</v>
      </c>
      <c r="N111" s="32" t="s">
        <v>47</v>
      </c>
      <c r="O111" s="361"/>
      <c r="P111" s="53" t="s">
        <v>4</v>
      </c>
      <c r="Q111" s="53" t="s">
        <v>2</v>
      </c>
      <c r="R111" s="53" t="s">
        <v>17</v>
      </c>
      <c r="S111" s="361"/>
      <c r="T111" s="364"/>
    </row>
    <row r="112" spans="2:21" s="22" customFormat="1" x14ac:dyDescent="0.25">
      <c r="B112" s="127" t="s">
        <v>66</v>
      </c>
      <c r="C112" s="93"/>
      <c r="D112" s="91"/>
      <c r="E112" s="91"/>
      <c r="F112" s="98"/>
      <c r="G112" s="91"/>
      <c r="H112" s="93"/>
      <c r="I112" s="91"/>
      <c r="J112" s="91"/>
      <c r="K112" s="91"/>
      <c r="L112" s="91"/>
      <c r="M112" s="114"/>
      <c r="N112" s="91"/>
      <c r="O112" s="37"/>
      <c r="P112" s="93"/>
      <c r="Q112" s="91"/>
      <c r="R112" s="34"/>
      <c r="S112" s="34"/>
      <c r="T112" s="286"/>
    </row>
    <row r="113" spans="2:21" s="22" customFormat="1" x14ac:dyDescent="0.25">
      <c r="B113" s="136" t="s">
        <v>22</v>
      </c>
      <c r="C113" s="356">
        <f>ROUND(B15*C171,6)</f>
        <v>0.386328</v>
      </c>
      <c r="D113" s="356">
        <f>ROUND(B15*C172,6)</f>
        <v>3.5638999999999997E-2</v>
      </c>
      <c r="E113" s="356">
        <f>C173</f>
        <v>7.9459999999999999E-3</v>
      </c>
      <c r="F113" s="365">
        <f>SUM(C113:E118)</f>
        <v>0.42991299999999999</v>
      </c>
      <c r="G113" s="367" t="s">
        <v>26</v>
      </c>
      <c r="H113" s="64">
        <f t="shared" ref="H113:H118" si="10">H178</f>
        <v>0</v>
      </c>
      <c r="I113" s="356">
        <f>ROUND(B15*H184,6)</f>
        <v>0.109699</v>
      </c>
      <c r="J113" s="356">
        <f>C185</f>
        <v>1.186E-3</v>
      </c>
      <c r="K113" s="356">
        <f>C186</f>
        <v>1.4455000000000001E-2</v>
      </c>
      <c r="L113" s="367" t="s">
        <v>26</v>
      </c>
      <c r="M113" s="369" t="s">
        <v>26</v>
      </c>
      <c r="N113" s="367" t="s">
        <v>26</v>
      </c>
      <c r="O113" s="37">
        <f>H113+I113+J113+K113</f>
        <v>0.12534000000000001</v>
      </c>
      <c r="P113" s="379">
        <f>C192</f>
        <v>1.2695E-2</v>
      </c>
      <c r="Q113" s="35">
        <f t="shared" ref="Q113:Q118" si="11">C193</f>
        <v>0</v>
      </c>
      <c r="R113" s="356">
        <f>C199</f>
        <v>7.2920000000000007E-3</v>
      </c>
      <c r="S113" s="37">
        <f>+P113+Q113+R113</f>
        <v>1.9987000000000001E-2</v>
      </c>
      <c r="T113" s="287">
        <f>F113+O113+S113</f>
        <v>0.57523999999999997</v>
      </c>
    </row>
    <row r="114" spans="2:21" s="22" customFormat="1" x14ac:dyDescent="0.25">
      <c r="B114" s="136" t="s">
        <v>46</v>
      </c>
      <c r="C114" s="356"/>
      <c r="D114" s="356"/>
      <c r="E114" s="356"/>
      <c r="F114" s="365"/>
      <c r="G114" s="367"/>
      <c r="H114" s="64">
        <f t="shared" si="10"/>
        <v>0.22603600000000001</v>
      </c>
      <c r="I114" s="356"/>
      <c r="J114" s="356"/>
      <c r="K114" s="356"/>
      <c r="L114" s="367"/>
      <c r="M114" s="369"/>
      <c r="N114" s="367"/>
      <c r="O114" s="37">
        <f>H114+I113+J113+K113</f>
        <v>0.35137600000000002</v>
      </c>
      <c r="P114" s="379"/>
      <c r="Q114" s="35">
        <f t="shared" si="11"/>
        <v>4.6199999999999998E-2</v>
      </c>
      <c r="R114" s="356"/>
      <c r="S114" s="37">
        <f>+P113+Q114+R113</f>
        <v>6.6186999999999996E-2</v>
      </c>
      <c r="T114" s="287">
        <f>F113+O114+S114</f>
        <v>0.84747600000000001</v>
      </c>
    </row>
    <row r="115" spans="2:21" s="22" customFormat="1" x14ac:dyDescent="0.25">
      <c r="B115" s="136" t="s">
        <v>8</v>
      </c>
      <c r="C115" s="356"/>
      <c r="D115" s="356"/>
      <c r="E115" s="356"/>
      <c r="F115" s="365"/>
      <c r="G115" s="367"/>
      <c r="H115" s="64">
        <f t="shared" si="10"/>
        <v>0.20688600000000001</v>
      </c>
      <c r="I115" s="356"/>
      <c r="J115" s="356"/>
      <c r="K115" s="356"/>
      <c r="L115" s="367"/>
      <c r="M115" s="369"/>
      <c r="N115" s="367"/>
      <c r="O115" s="37">
        <f>H115+I113+J113+K113</f>
        <v>0.33222600000000002</v>
      </c>
      <c r="P115" s="379"/>
      <c r="Q115" s="35">
        <f t="shared" si="11"/>
        <v>2.7300000000000001E-2</v>
      </c>
      <c r="R115" s="356"/>
      <c r="S115" s="37">
        <f>+P113+Q115+R113</f>
        <v>4.7287000000000003E-2</v>
      </c>
      <c r="T115" s="287">
        <f>F113+O115+S115</f>
        <v>0.80942599999999998</v>
      </c>
    </row>
    <row r="116" spans="2:21" s="22" customFormat="1" x14ac:dyDescent="0.25">
      <c r="B116" s="136" t="s">
        <v>9</v>
      </c>
      <c r="C116" s="356"/>
      <c r="D116" s="356"/>
      <c r="E116" s="356"/>
      <c r="F116" s="365"/>
      <c r="G116" s="367"/>
      <c r="H116" s="64">
        <f t="shared" si="10"/>
        <v>0.207756</v>
      </c>
      <c r="I116" s="356"/>
      <c r="J116" s="356"/>
      <c r="K116" s="356"/>
      <c r="L116" s="367"/>
      <c r="M116" s="369"/>
      <c r="N116" s="367"/>
      <c r="O116" s="37">
        <f>H116+I113+J113+K113</f>
        <v>0.333096</v>
      </c>
      <c r="P116" s="379"/>
      <c r="Q116" s="35">
        <f t="shared" si="11"/>
        <v>2.2100000000000002E-2</v>
      </c>
      <c r="R116" s="356"/>
      <c r="S116" s="37">
        <f>+P113+Q116+R113</f>
        <v>4.2086999999999999E-2</v>
      </c>
      <c r="T116" s="287">
        <f>F113+O116+S116</f>
        <v>0.80509600000000003</v>
      </c>
    </row>
    <row r="117" spans="2:21" s="22" customFormat="1" x14ac:dyDescent="0.25">
      <c r="B117" s="136" t="s">
        <v>10</v>
      </c>
      <c r="C117" s="356"/>
      <c r="D117" s="356"/>
      <c r="E117" s="356"/>
      <c r="F117" s="365"/>
      <c r="G117" s="367"/>
      <c r="H117" s="64">
        <f t="shared" si="10"/>
        <v>0.15523699999999999</v>
      </c>
      <c r="I117" s="356"/>
      <c r="J117" s="356"/>
      <c r="K117" s="356"/>
      <c r="L117" s="367"/>
      <c r="M117" s="369"/>
      <c r="N117" s="367"/>
      <c r="O117" s="37">
        <f>H117+I113+J113+K113</f>
        <v>0.28057700000000002</v>
      </c>
      <c r="P117" s="379"/>
      <c r="Q117" s="35">
        <f t="shared" si="11"/>
        <v>1.5800000000000002E-2</v>
      </c>
      <c r="R117" s="356"/>
      <c r="S117" s="37">
        <f>+P113+Q117+R113</f>
        <v>3.5786999999999999E-2</v>
      </c>
      <c r="T117" s="287">
        <f>F113+O117+S117</f>
        <v>0.74627700000000008</v>
      </c>
    </row>
    <row r="118" spans="2:21" s="22" customFormat="1" x14ac:dyDescent="0.25">
      <c r="B118" s="136" t="s">
        <v>11</v>
      </c>
      <c r="C118" s="357"/>
      <c r="D118" s="357"/>
      <c r="E118" s="357"/>
      <c r="F118" s="366"/>
      <c r="G118" s="368"/>
      <c r="H118" s="64">
        <f t="shared" si="10"/>
        <v>7.8634000000000009E-2</v>
      </c>
      <c r="I118" s="357"/>
      <c r="J118" s="357"/>
      <c r="K118" s="357"/>
      <c r="L118" s="368"/>
      <c r="M118" s="370"/>
      <c r="N118" s="368"/>
      <c r="O118" s="37">
        <f>H118+I113+J113+K113</f>
        <v>0.20397400000000002</v>
      </c>
      <c r="P118" s="380"/>
      <c r="Q118" s="38">
        <f t="shared" si="11"/>
        <v>6.6E-3</v>
      </c>
      <c r="R118" s="357"/>
      <c r="S118" s="37">
        <f>+P113+Q118+R113</f>
        <v>2.6587E-2</v>
      </c>
      <c r="T118" s="287">
        <f>F113+O118+S118</f>
        <v>0.66047400000000001</v>
      </c>
    </row>
    <row r="119" spans="2:21" s="22" customFormat="1" x14ac:dyDescent="0.25">
      <c r="B119" s="129" t="s">
        <v>28</v>
      </c>
      <c r="C119" s="39"/>
      <c r="D119" s="59"/>
      <c r="E119" s="39"/>
      <c r="F119" s="65"/>
      <c r="G119" s="39"/>
      <c r="H119" s="40"/>
      <c r="I119" s="39"/>
      <c r="J119" s="39"/>
      <c r="K119" s="40"/>
      <c r="L119" s="39"/>
      <c r="M119" s="40"/>
      <c r="N119" s="39"/>
      <c r="O119" s="42"/>
      <c r="P119" s="40"/>
      <c r="Q119" s="39"/>
      <c r="R119" s="41"/>
      <c r="S119" s="41"/>
      <c r="T119" s="288"/>
    </row>
    <row r="120" spans="2:21" s="22" customFormat="1" x14ac:dyDescent="0.25">
      <c r="B120" s="137" t="s">
        <v>20</v>
      </c>
      <c r="C120" s="367" t="s">
        <v>26</v>
      </c>
      <c r="D120" s="367" t="s">
        <v>26</v>
      </c>
      <c r="E120" s="375">
        <f>D173</f>
        <v>58.93</v>
      </c>
      <c r="F120" s="373">
        <f>SUM(C120:E122)</f>
        <v>58.93</v>
      </c>
      <c r="G120" s="43">
        <f>H175</f>
        <v>96.38</v>
      </c>
      <c r="H120" s="367" t="s">
        <v>26</v>
      </c>
      <c r="I120" s="367" t="s">
        <v>26</v>
      </c>
      <c r="J120" s="367" t="s">
        <v>26</v>
      </c>
      <c r="K120" s="367" t="s">
        <v>26</v>
      </c>
      <c r="L120" s="375">
        <f>H187</f>
        <v>0</v>
      </c>
      <c r="M120" s="377">
        <f>H188</f>
        <v>0</v>
      </c>
      <c r="N120" s="375">
        <f>H189</f>
        <v>0</v>
      </c>
      <c r="O120" s="45">
        <f>G120+L120+M120+N120</f>
        <v>96.38</v>
      </c>
      <c r="P120" s="367" t="s">
        <v>26</v>
      </c>
      <c r="Q120" s="375">
        <f>D193</f>
        <v>-23.13</v>
      </c>
      <c r="R120" s="367" t="s">
        <v>26</v>
      </c>
      <c r="S120" s="373">
        <f>Q120</f>
        <v>-23.13</v>
      </c>
      <c r="T120" s="289">
        <f>F120+O120+S120</f>
        <v>132.18</v>
      </c>
    </row>
    <row r="121" spans="2:21" s="22" customFormat="1" x14ac:dyDescent="0.25">
      <c r="B121" s="130" t="s">
        <v>18</v>
      </c>
      <c r="C121" s="356"/>
      <c r="D121" s="356"/>
      <c r="E121" s="375"/>
      <c r="F121" s="373"/>
      <c r="G121" s="43">
        <f>H176</f>
        <v>647.40000000000009</v>
      </c>
      <c r="H121" s="356"/>
      <c r="I121" s="356"/>
      <c r="J121" s="356"/>
      <c r="K121" s="356"/>
      <c r="L121" s="375"/>
      <c r="M121" s="377"/>
      <c r="N121" s="375"/>
      <c r="O121" s="138">
        <f>G121+L120+M120+N120</f>
        <v>647.40000000000009</v>
      </c>
      <c r="P121" s="356"/>
      <c r="Q121" s="375"/>
      <c r="R121" s="356"/>
      <c r="S121" s="373"/>
      <c r="T121" s="290">
        <f>F120+O121+S120</f>
        <v>683.2</v>
      </c>
    </row>
    <row r="122" spans="2:21" s="22" customFormat="1" x14ac:dyDescent="0.25">
      <c r="B122" s="131" t="s">
        <v>19</v>
      </c>
      <c r="C122" s="357"/>
      <c r="D122" s="357"/>
      <c r="E122" s="376"/>
      <c r="F122" s="374"/>
      <c r="G122" s="46">
        <f>H177</f>
        <v>1457.5</v>
      </c>
      <c r="H122" s="357"/>
      <c r="I122" s="357"/>
      <c r="J122" s="357"/>
      <c r="K122" s="357"/>
      <c r="L122" s="376"/>
      <c r="M122" s="378"/>
      <c r="N122" s="376"/>
      <c r="O122" s="139">
        <f>G122+L120+M120+N120</f>
        <v>1457.5</v>
      </c>
      <c r="P122" s="357"/>
      <c r="Q122" s="376"/>
      <c r="R122" s="357"/>
      <c r="S122" s="374"/>
      <c r="T122" s="291">
        <f>F120+O122+S120</f>
        <v>1493.3</v>
      </c>
    </row>
    <row r="123" spans="2:21" s="22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22" customFormat="1" x14ac:dyDescent="0.25">
      <c r="B124" s="61" t="s">
        <v>21</v>
      </c>
      <c r="F124" s="66"/>
      <c r="G124" s="66"/>
      <c r="H124" s="66"/>
      <c r="I124" s="66"/>
      <c r="J124" s="66"/>
      <c r="K124" s="66"/>
      <c r="L124" s="66"/>
      <c r="M124" s="66"/>
      <c r="N124" s="66"/>
      <c r="O124" s="67"/>
      <c r="P124" s="66"/>
      <c r="Q124" s="66"/>
      <c r="R124" s="66"/>
      <c r="S124" s="66"/>
      <c r="T124" s="300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5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1"/>
    </row>
    <row r="127" spans="2:21" s="22" customFormat="1" ht="15" customHeight="1" x14ac:dyDescent="0.25">
      <c r="B127" s="124" t="s">
        <v>61</v>
      </c>
      <c r="C127" s="103"/>
      <c r="D127" s="104"/>
      <c r="E127" s="104"/>
      <c r="F127" s="359" t="s">
        <v>25</v>
      </c>
      <c r="G127" s="107"/>
      <c r="H127" s="108"/>
      <c r="I127" s="108"/>
      <c r="J127" s="108"/>
      <c r="K127" s="108"/>
      <c r="L127" s="108"/>
      <c r="M127" s="108"/>
      <c r="N127" s="108"/>
      <c r="O127" s="359" t="s">
        <v>38</v>
      </c>
      <c r="P127" s="107"/>
      <c r="Q127" s="108"/>
      <c r="R127" s="108"/>
      <c r="S127" s="359" t="s">
        <v>27</v>
      </c>
      <c r="T127" s="362" t="s">
        <v>7</v>
      </c>
    </row>
    <row r="128" spans="2:21" s="22" customFormat="1" ht="15" customHeight="1" x14ac:dyDescent="0.25">
      <c r="B128" s="133" t="s">
        <v>49</v>
      </c>
      <c r="C128" s="105"/>
      <c r="D128" s="106"/>
      <c r="E128" s="106"/>
      <c r="F128" s="360"/>
      <c r="G128" s="109"/>
      <c r="H128" s="110"/>
      <c r="I128" s="110"/>
      <c r="J128" s="110"/>
      <c r="K128" s="110"/>
      <c r="L128" s="110"/>
      <c r="M128" s="110"/>
      <c r="N128" s="110"/>
      <c r="O128" s="360"/>
      <c r="P128" s="109"/>
      <c r="Q128" s="110"/>
      <c r="R128" s="110"/>
      <c r="S128" s="360"/>
      <c r="T128" s="363"/>
    </row>
    <row r="129" spans="2:20" s="22" customFormat="1" ht="15" customHeight="1" x14ac:dyDescent="0.25">
      <c r="B129" s="126" t="s">
        <v>70</v>
      </c>
      <c r="C129" s="31" t="s">
        <v>56</v>
      </c>
      <c r="D129" s="31" t="s">
        <v>14</v>
      </c>
      <c r="E129" s="31" t="s">
        <v>0</v>
      </c>
      <c r="F129" s="361"/>
      <c r="G129" s="53" t="s">
        <v>15</v>
      </c>
      <c r="H129" s="53" t="s">
        <v>16</v>
      </c>
      <c r="I129" s="53" t="s">
        <v>6</v>
      </c>
      <c r="J129" s="53" t="s">
        <v>5</v>
      </c>
      <c r="K129" s="53" t="s">
        <v>1</v>
      </c>
      <c r="L129" s="32" t="s">
        <v>23</v>
      </c>
      <c r="M129" s="33" t="s">
        <v>24</v>
      </c>
      <c r="N129" s="32" t="s">
        <v>47</v>
      </c>
      <c r="O129" s="361"/>
      <c r="P129" s="53" t="s">
        <v>4</v>
      </c>
      <c r="Q129" s="53" t="s">
        <v>2</v>
      </c>
      <c r="R129" s="53" t="s">
        <v>17</v>
      </c>
      <c r="S129" s="361"/>
      <c r="T129" s="364"/>
    </row>
    <row r="130" spans="2:20" s="22" customFormat="1" x14ac:dyDescent="0.25">
      <c r="B130" s="127" t="s">
        <v>66</v>
      </c>
      <c r="C130" s="34"/>
      <c r="D130" s="34"/>
      <c r="E130" s="34"/>
      <c r="F130" s="99"/>
      <c r="G130" s="99"/>
      <c r="H130" s="99"/>
      <c r="I130" s="99"/>
      <c r="J130" s="99"/>
      <c r="K130" s="99"/>
      <c r="L130" s="99"/>
      <c r="M130" s="99"/>
      <c r="N130" s="99"/>
      <c r="O130" s="100"/>
      <c r="P130" s="99"/>
      <c r="Q130" s="99"/>
      <c r="R130" s="99"/>
      <c r="S130" s="99"/>
      <c r="T130" s="127"/>
    </row>
    <row r="131" spans="2:20" s="22" customFormat="1" x14ac:dyDescent="0.25">
      <c r="B131" s="136" t="s">
        <v>22</v>
      </c>
      <c r="C131" s="356">
        <f>ROUND(B15*C171,6)</f>
        <v>0.386328</v>
      </c>
      <c r="D131" s="356">
        <f>ROUND(B15*C172,6)</f>
        <v>3.5638999999999997E-2</v>
      </c>
      <c r="E131" s="356">
        <f>C173</f>
        <v>7.9459999999999999E-3</v>
      </c>
      <c r="F131" s="365">
        <f>SUM(C131:E136)</f>
        <v>0.42991299999999999</v>
      </c>
      <c r="G131" s="367" t="s">
        <v>26</v>
      </c>
      <c r="H131" s="64">
        <f>I178</f>
        <v>0</v>
      </c>
      <c r="I131" s="356">
        <f>ROUND(B15*I184,6)</f>
        <v>0.109699</v>
      </c>
      <c r="J131" s="356">
        <f>C185</f>
        <v>1.186E-3</v>
      </c>
      <c r="K131" s="356">
        <f>C186</f>
        <v>1.4455000000000001E-2</v>
      </c>
      <c r="L131" s="367" t="s">
        <v>26</v>
      </c>
      <c r="M131" s="367" t="s">
        <v>26</v>
      </c>
      <c r="N131" s="367" t="s">
        <v>26</v>
      </c>
      <c r="O131" s="37">
        <f>H131+I131+J131+K131</f>
        <v>0.12534000000000001</v>
      </c>
      <c r="P131" s="356">
        <f>C192</f>
        <v>1.2695E-2</v>
      </c>
      <c r="Q131" s="35">
        <f>C193</f>
        <v>0</v>
      </c>
      <c r="R131" s="356">
        <f>C199</f>
        <v>7.2920000000000007E-3</v>
      </c>
      <c r="S131" s="37">
        <f>P131+Q131+R131</f>
        <v>1.9987000000000001E-2</v>
      </c>
      <c r="T131" s="287">
        <f>F131+O131+S131</f>
        <v>0.57523999999999997</v>
      </c>
    </row>
    <row r="132" spans="2:20" s="22" customFormat="1" x14ac:dyDescent="0.25">
      <c r="B132" s="136" t="s">
        <v>46</v>
      </c>
      <c r="C132" s="356"/>
      <c r="D132" s="356"/>
      <c r="E132" s="356"/>
      <c r="F132" s="365"/>
      <c r="G132" s="367"/>
      <c r="H132" s="64">
        <f t="shared" ref="H132:H136" si="12">I179</f>
        <v>0.22603600000000001</v>
      </c>
      <c r="I132" s="356"/>
      <c r="J132" s="356"/>
      <c r="K132" s="356"/>
      <c r="L132" s="367"/>
      <c r="M132" s="367"/>
      <c r="N132" s="367"/>
      <c r="O132" s="37">
        <f>H132+I131+J131+K131</f>
        <v>0.35137600000000002</v>
      </c>
      <c r="P132" s="356"/>
      <c r="Q132" s="35">
        <f t="shared" ref="Q132:Q136" si="13">C194</f>
        <v>4.6199999999999998E-2</v>
      </c>
      <c r="R132" s="356"/>
      <c r="S132" s="37">
        <f>P131+Q132+R131</f>
        <v>6.6186999999999996E-2</v>
      </c>
      <c r="T132" s="287">
        <f>F131+O132+S132</f>
        <v>0.84747600000000001</v>
      </c>
    </row>
    <row r="133" spans="2:20" s="22" customFormat="1" x14ac:dyDescent="0.25">
      <c r="B133" s="136" t="s">
        <v>8</v>
      </c>
      <c r="C133" s="356"/>
      <c r="D133" s="356"/>
      <c r="E133" s="356"/>
      <c r="F133" s="365"/>
      <c r="G133" s="367"/>
      <c r="H133" s="64">
        <f t="shared" si="12"/>
        <v>0.20688600000000001</v>
      </c>
      <c r="I133" s="356"/>
      <c r="J133" s="356"/>
      <c r="K133" s="356"/>
      <c r="L133" s="367"/>
      <c r="M133" s="367"/>
      <c r="N133" s="367"/>
      <c r="O133" s="37">
        <f>H133+I131+J131+K131</f>
        <v>0.33222600000000002</v>
      </c>
      <c r="P133" s="356"/>
      <c r="Q133" s="35">
        <f t="shared" si="13"/>
        <v>2.7300000000000001E-2</v>
      </c>
      <c r="R133" s="356"/>
      <c r="S133" s="37">
        <f>P131+Q133+R131</f>
        <v>4.7287000000000003E-2</v>
      </c>
      <c r="T133" s="287">
        <f>F131+O133+S133</f>
        <v>0.80942599999999998</v>
      </c>
    </row>
    <row r="134" spans="2:20" s="22" customFormat="1" x14ac:dyDescent="0.25">
      <c r="B134" s="136" t="s">
        <v>9</v>
      </c>
      <c r="C134" s="356"/>
      <c r="D134" s="356"/>
      <c r="E134" s="356"/>
      <c r="F134" s="365"/>
      <c r="G134" s="367"/>
      <c r="H134" s="64">
        <f t="shared" si="12"/>
        <v>0.207756</v>
      </c>
      <c r="I134" s="356"/>
      <c r="J134" s="356"/>
      <c r="K134" s="356"/>
      <c r="L134" s="367"/>
      <c r="M134" s="367"/>
      <c r="N134" s="367"/>
      <c r="O134" s="37">
        <f>H134+I131+J131+K131</f>
        <v>0.333096</v>
      </c>
      <c r="P134" s="356"/>
      <c r="Q134" s="35">
        <f t="shared" si="13"/>
        <v>2.2100000000000002E-2</v>
      </c>
      <c r="R134" s="356"/>
      <c r="S134" s="37">
        <f>P131+Q134+R131</f>
        <v>4.2086999999999999E-2</v>
      </c>
      <c r="T134" s="287">
        <f>F131+O134+S134</f>
        <v>0.80509600000000003</v>
      </c>
    </row>
    <row r="135" spans="2:20" s="22" customFormat="1" x14ac:dyDescent="0.25">
      <c r="B135" s="136" t="s">
        <v>10</v>
      </c>
      <c r="C135" s="356"/>
      <c r="D135" s="356"/>
      <c r="E135" s="356"/>
      <c r="F135" s="365"/>
      <c r="G135" s="367"/>
      <c r="H135" s="64">
        <f t="shared" si="12"/>
        <v>0.15523699999999999</v>
      </c>
      <c r="I135" s="356"/>
      <c r="J135" s="356"/>
      <c r="K135" s="356"/>
      <c r="L135" s="367"/>
      <c r="M135" s="367"/>
      <c r="N135" s="367"/>
      <c r="O135" s="37">
        <f>H135+I131+J131+K131</f>
        <v>0.28057700000000002</v>
      </c>
      <c r="P135" s="356"/>
      <c r="Q135" s="35">
        <f t="shared" si="13"/>
        <v>1.5800000000000002E-2</v>
      </c>
      <c r="R135" s="356"/>
      <c r="S135" s="37">
        <f>P131+Q135+R131</f>
        <v>3.5786999999999999E-2</v>
      </c>
      <c r="T135" s="287">
        <f>F131+O135+S135</f>
        <v>0.74627700000000008</v>
      </c>
    </row>
    <row r="136" spans="2:20" s="22" customFormat="1" x14ac:dyDescent="0.25">
      <c r="B136" s="140" t="s">
        <v>11</v>
      </c>
      <c r="C136" s="357"/>
      <c r="D136" s="357"/>
      <c r="E136" s="357"/>
      <c r="F136" s="366"/>
      <c r="G136" s="368"/>
      <c r="H136" s="68">
        <f t="shared" si="12"/>
        <v>7.8634000000000009E-2</v>
      </c>
      <c r="I136" s="357"/>
      <c r="J136" s="357"/>
      <c r="K136" s="357"/>
      <c r="L136" s="368"/>
      <c r="M136" s="368"/>
      <c r="N136" s="368"/>
      <c r="O136" s="69">
        <f>H136+I131+J131+K131</f>
        <v>0.20397400000000002</v>
      </c>
      <c r="P136" s="357"/>
      <c r="Q136" s="38">
        <f t="shared" si="13"/>
        <v>6.6E-3</v>
      </c>
      <c r="R136" s="357"/>
      <c r="S136" s="69">
        <f>P131+Q136+R131</f>
        <v>2.6587E-2</v>
      </c>
      <c r="T136" s="315">
        <f>F131+O136+S136</f>
        <v>0.66047400000000001</v>
      </c>
    </row>
    <row r="137" spans="2:20" s="22" customFormat="1" x14ac:dyDescent="0.25">
      <c r="B137" s="135" t="s">
        <v>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135"/>
    </row>
    <row r="138" spans="2:20" s="22" customFormat="1" x14ac:dyDescent="0.25">
      <c r="B138" s="136" t="s">
        <v>20</v>
      </c>
      <c r="C138" s="367" t="s">
        <v>26</v>
      </c>
      <c r="D138" s="367" t="s">
        <v>26</v>
      </c>
      <c r="E138" s="375">
        <f>D173</f>
        <v>58.93</v>
      </c>
      <c r="F138" s="373">
        <f>SUM(C138:E140)</f>
        <v>58.93</v>
      </c>
      <c r="G138" s="43">
        <f>I175</f>
        <v>3728.62</v>
      </c>
      <c r="H138" s="367" t="s">
        <v>26</v>
      </c>
      <c r="I138" s="367" t="s">
        <v>26</v>
      </c>
      <c r="J138" s="367" t="s">
        <v>26</v>
      </c>
      <c r="K138" s="367" t="s">
        <v>26</v>
      </c>
      <c r="L138" s="375">
        <f>I187</f>
        <v>0</v>
      </c>
      <c r="M138" s="375">
        <f>I188</f>
        <v>0</v>
      </c>
      <c r="N138" s="375">
        <f>I189</f>
        <v>-3632.24</v>
      </c>
      <c r="O138" s="45">
        <f>G138+L138+M138+N138</f>
        <v>96.380000000000109</v>
      </c>
      <c r="P138" s="367" t="s">
        <v>26</v>
      </c>
      <c r="Q138" s="375">
        <f>D193</f>
        <v>-23.13</v>
      </c>
      <c r="R138" s="367" t="s">
        <v>26</v>
      </c>
      <c r="S138" s="373">
        <f>Q138</f>
        <v>-23.13</v>
      </c>
      <c r="T138" s="289">
        <f>F138+O138+S138</f>
        <v>132.18000000000012</v>
      </c>
    </row>
    <row r="139" spans="2:20" s="22" customFormat="1" x14ac:dyDescent="0.25">
      <c r="B139" s="128" t="s">
        <v>18</v>
      </c>
      <c r="C139" s="356"/>
      <c r="D139" s="356"/>
      <c r="E139" s="375"/>
      <c r="F139" s="373"/>
      <c r="G139" s="43">
        <f t="shared" ref="G139:G140" si="14">I176</f>
        <v>4279.6399999999994</v>
      </c>
      <c r="H139" s="356"/>
      <c r="I139" s="356"/>
      <c r="J139" s="356"/>
      <c r="K139" s="356"/>
      <c r="L139" s="375"/>
      <c r="M139" s="375"/>
      <c r="N139" s="375"/>
      <c r="O139" s="138">
        <f>G139+L138+M138+N138</f>
        <v>647.39999999999964</v>
      </c>
      <c r="P139" s="356"/>
      <c r="Q139" s="375"/>
      <c r="R139" s="356"/>
      <c r="S139" s="373"/>
      <c r="T139" s="290">
        <f>F138+O139+S138</f>
        <v>683.19999999999959</v>
      </c>
    </row>
    <row r="140" spans="2:20" s="22" customFormat="1" x14ac:dyDescent="0.25">
      <c r="B140" s="134" t="s">
        <v>19</v>
      </c>
      <c r="C140" s="357"/>
      <c r="D140" s="357"/>
      <c r="E140" s="376"/>
      <c r="F140" s="374"/>
      <c r="G140" s="46">
        <f t="shared" si="14"/>
        <v>5089.74</v>
      </c>
      <c r="H140" s="357"/>
      <c r="I140" s="357"/>
      <c r="J140" s="357"/>
      <c r="K140" s="357"/>
      <c r="L140" s="376"/>
      <c r="M140" s="376"/>
      <c r="N140" s="376"/>
      <c r="O140" s="139">
        <f>G140+L138+M138+N138</f>
        <v>1457.5</v>
      </c>
      <c r="P140" s="357"/>
      <c r="Q140" s="376"/>
      <c r="R140" s="357"/>
      <c r="S140" s="374"/>
      <c r="T140" s="291">
        <f>F138+O140+S138</f>
        <v>1493.3</v>
      </c>
    </row>
    <row r="141" spans="2:20" s="22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22" customFormat="1" x14ac:dyDescent="0.25">
      <c r="B142" s="61" t="s">
        <v>21</v>
      </c>
      <c r="T142" s="300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7" customFormat="1" x14ac:dyDescent="0.25">
      <c r="B170" s="116"/>
      <c r="T170" s="308"/>
    </row>
    <row r="171" spans="2:35" s="117" customFormat="1" ht="12.75" customHeight="1" x14ac:dyDescent="0.25">
      <c r="B171" s="118" t="s">
        <v>13</v>
      </c>
      <c r="C171" s="119">
        <v>10.029278</v>
      </c>
      <c r="T171" s="308"/>
    </row>
    <row r="172" spans="2:35" s="117" customFormat="1" ht="12.75" customHeight="1" x14ac:dyDescent="0.25">
      <c r="B172" s="118" t="s">
        <v>14</v>
      </c>
      <c r="C172" s="119">
        <v>0.92520500000000006</v>
      </c>
      <c r="T172" s="308"/>
    </row>
    <row r="173" spans="2:35" s="117" customFormat="1" ht="12.75" customHeight="1" x14ac:dyDescent="0.25">
      <c r="B173" s="120" t="s">
        <v>0</v>
      </c>
      <c r="C173" s="121">
        <v>7.9459999999999999E-3</v>
      </c>
      <c r="D173" s="122">
        <v>58.93</v>
      </c>
      <c r="E173" s="122">
        <v>83.2</v>
      </c>
      <c r="T173" s="308"/>
    </row>
    <row r="174" spans="2:35" s="117" customFormat="1" ht="12.75" customHeight="1" x14ac:dyDescent="0.25">
      <c r="B174" s="116"/>
      <c r="T174" s="308"/>
    </row>
    <row r="175" spans="2:35" s="117" customFormat="1" ht="12.75" customHeight="1" x14ac:dyDescent="0.25">
      <c r="B175" s="120" t="s">
        <v>15</v>
      </c>
      <c r="C175" s="122">
        <v>77.95</v>
      </c>
      <c r="D175" s="122">
        <v>67.39</v>
      </c>
      <c r="E175" s="122">
        <v>73.39</v>
      </c>
      <c r="F175" s="122">
        <v>65.88</v>
      </c>
      <c r="G175" s="122">
        <v>85.08</v>
      </c>
      <c r="H175" s="122">
        <v>96.38</v>
      </c>
      <c r="I175" s="122">
        <v>3728.62</v>
      </c>
      <c r="T175" s="308"/>
    </row>
    <row r="176" spans="2:35" s="117" customFormat="1" ht="12.75" customHeight="1" x14ac:dyDescent="0.25">
      <c r="B176" s="120"/>
      <c r="C176" s="122">
        <v>537.88</v>
      </c>
      <c r="D176" s="122">
        <v>469.74</v>
      </c>
      <c r="E176" s="122">
        <v>468.45000000000005</v>
      </c>
      <c r="F176" s="122">
        <v>460.09000000000003</v>
      </c>
      <c r="G176" s="122">
        <v>596.30000000000007</v>
      </c>
      <c r="H176" s="122">
        <v>647.40000000000009</v>
      </c>
      <c r="I176" s="122">
        <v>4279.6399999999994</v>
      </c>
      <c r="T176" s="308"/>
    </row>
    <row r="177" spans="2:20" s="117" customFormat="1" ht="12.75" customHeight="1" x14ac:dyDescent="0.25">
      <c r="B177" s="120"/>
      <c r="C177" s="122">
        <v>1137.8000000000002</v>
      </c>
      <c r="D177" s="122">
        <v>975.12000000000012</v>
      </c>
      <c r="E177" s="122">
        <v>1152.93</v>
      </c>
      <c r="F177" s="122">
        <v>960.54000000000008</v>
      </c>
      <c r="G177" s="122">
        <v>1227.19</v>
      </c>
      <c r="H177" s="122">
        <v>1457.5</v>
      </c>
      <c r="I177" s="122">
        <v>5089.74</v>
      </c>
      <c r="T177" s="308"/>
    </row>
    <row r="178" spans="2:20" s="117" customFormat="1" ht="12.75" customHeight="1" x14ac:dyDescent="0.25">
      <c r="B178" s="120" t="s">
        <v>16</v>
      </c>
      <c r="C178" s="121">
        <v>0</v>
      </c>
      <c r="D178" s="121">
        <v>0</v>
      </c>
      <c r="E178" s="121">
        <v>0</v>
      </c>
      <c r="F178" s="121">
        <v>0</v>
      </c>
      <c r="G178" s="121">
        <v>0</v>
      </c>
      <c r="H178" s="121">
        <v>0</v>
      </c>
      <c r="I178" s="121">
        <v>0</v>
      </c>
      <c r="T178" s="308"/>
    </row>
    <row r="179" spans="2:20" s="117" customFormat="1" ht="12.75" customHeight="1" x14ac:dyDescent="0.25">
      <c r="C179" s="121">
        <v>9.4791000000000014E-2</v>
      </c>
      <c r="D179" s="121">
        <v>6.9823999999999997E-2</v>
      </c>
      <c r="E179" s="121">
        <v>9.5524999999999999E-2</v>
      </c>
      <c r="F179" s="121">
        <v>0.11729200000000001</v>
      </c>
      <c r="G179" s="121">
        <v>0.16543099999999999</v>
      </c>
      <c r="H179" s="121">
        <v>0.22603600000000001</v>
      </c>
      <c r="I179" s="121">
        <v>0.22603600000000001</v>
      </c>
      <c r="T179" s="308"/>
    </row>
    <row r="180" spans="2:20" s="117" customFormat="1" ht="12.75" customHeight="1" x14ac:dyDescent="0.25">
      <c r="B180" s="116"/>
      <c r="C180" s="121">
        <v>8.6760000000000004E-2</v>
      </c>
      <c r="D180" s="121">
        <v>6.3909000000000007E-2</v>
      </c>
      <c r="E180" s="121">
        <v>8.7431999999999996E-2</v>
      </c>
      <c r="F180" s="121">
        <v>0.107354</v>
      </c>
      <c r="G180" s="121">
        <v>0.15141499999999999</v>
      </c>
      <c r="H180" s="121">
        <v>0.20688600000000001</v>
      </c>
      <c r="I180" s="121">
        <v>0.20688600000000001</v>
      </c>
      <c r="T180" s="308"/>
    </row>
    <row r="181" spans="2:20" s="117" customFormat="1" ht="12.75" customHeight="1" x14ac:dyDescent="0.25">
      <c r="B181" s="116"/>
      <c r="C181" s="121">
        <v>8.7125000000000008E-2</v>
      </c>
      <c r="D181" s="121">
        <v>6.4177999999999999E-2</v>
      </c>
      <c r="E181" s="121">
        <v>8.7799999999999989E-2</v>
      </c>
      <c r="F181" s="121">
        <v>0.107806</v>
      </c>
      <c r="G181" s="121">
        <v>0.15205199999999999</v>
      </c>
      <c r="H181" s="121">
        <v>0.207756</v>
      </c>
      <c r="I181" s="121">
        <v>0.207756</v>
      </c>
      <c r="T181" s="308"/>
    </row>
    <row r="182" spans="2:20" s="117" customFormat="1" ht="12.75" customHeight="1" x14ac:dyDescent="0.25">
      <c r="B182" s="116"/>
      <c r="C182" s="121">
        <v>6.5099999999999991E-2</v>
      </c>
      <c r="D182" s="121">
        <v>4.7953999999999997E-2</v>
      </c>
      <c r="E182" s="121">
        <v>6.5604999999999997E-2</v>
      </c>
      <c r="F182" s="121">
        <v>8.0554000000000001E-2</v>
      </c>
      <c r="G182" s="121">
        <v>0.11361399999999999</v>
      </c>
      <c r="H182" s="121">
        <v>0.15523699999999999</v>
      </c>
      <c r="I182" s="121">
        <v>0.15523699999999999</v>
      </c>
      <c r="T182" s="308"/>
    </row>
    <row r="183" spans="2:20" s="117" customFormat="1" ht="12.75" customHeight="1" x14ac:dyDescent="0.25">
      <c r="B183" s="116"/>
      <c r="C183" s="121">
        <v>3.2975999999999998E-2</v>
      </c>
      <c r="D183" s="121">
        <v>2.4291E-2</v>
      </c>
      <c r="E183" s="121">
        <v>3.3231000000000004E-2</v>
      </c>
      <c r="F183" s="121">
        <v>4.0804E-2</v>
      </c>
      <c r="G183" s="121">
        <v>5.7549999999999997E-2</v>
      </c>
      <c r="H183" s="121">
        <v>7.8634000000000009E-2</v>
      </c>
      <c r="I183" s="121">
        <v>7.8634000000000009E-2</v>
      </c>
      <c r="T183" s="308"/>
    </row>
    <row r="184" spans="2:20" s="117" customFormat="1" ht="12.75" customHeight="1" x14ac:dyDescent="0.25">
      <c r="B184" s="118" t="s">
        <v>6</v>
      </c>
      <c r="C184" s="119">
        <v>2.8478340000000002</v>
      </c>
      <c r="D184" s="119">
        <v>2.8478340000000002</v>
      </c>
      <c r="E184" s="119">
        <v>2.8478340000000002</v>
      </c>
      <c r="F184" s="119">
        <v>2.8478340000000002</v>
      </c>
      <c r="G184" s="119">
        <v>2.8478340000000002</v>
      </c>
      <c r="H184" s="119">
        <v>2.8478340000000002</v>
      </c>
      <c r="I184" s="119">
        <v>2.8478340000000002</v>
      </c>
      <c r="T184" s="308"/>
    </row>
    <row r="185" spans="2:20" s="117" customFormat="1" ht="12.75" customHeight="1" x14ac:dyDescent="0.25">
      <c r="B185" s="120" t="s">
        <v>5</v>
      </c>
      <c r="C185" s="121">
        <v>1.186E-3</v>
      </c>
      <c r="T185" s="308"/>
    </row>
    <row r="186" spans="2:20" s="117" customFormat="1" ht="12.75" customHeight="1" x14ac:dyDescent="0.25">
      <c r="B186" s="120" t="s">
        <v>1</v>
      </c>
      <c r="C186" s="121">
        <v>1.4455000000000001E-2</v>
      </c>
      <c r="T186" s="308"/>
    </row>
    <row r="187" spans="2:20" s="117" customFormat="1" ht="12.75" customHeight="1" x14ac:dyDescent="0.25">
      <c r="B187" s="120" t="s">
        <v>23</v>
      </c>
      <c r="C187" s="123">
        <v>-0.03</v>
      </c>
      <c r="D187" s="123">
        <v>-0.25</v>
      </c>
      <c r="E187" s="123">
        <v>0</v>
      </c>
      <c r="F187" s="123">
        <v>0</v>
      </c>
      <c r="G187" s="123">
        <v>-0.34</v>
      </c>
      <c r="H187" s="123">
        <v>0</v>
      </c>
      <c r="I187" s="123">
        <v>0</v>
      </c>
      <c r="T187" s="308"/>
    </row>
    <row r="188" spans="2:20" s="117" customFormat="1" ht="12.75" customHeight="1" x14ac:dyDescent="0.25">
      <c r="B188" s="120" t="s">
        <v>24</v>
      </c>
      <c r="C188" s="123">
        <v>0.08</v>
      </c>
      <c r="D188" s="123">
        <v>0.06</v>
      </c>
      <c r="E188" s="123">
        <v>0</v>
      </c>
      <c r="F188" s="123">
        <v>0</v>
      </c>
      <c r="G188" s="123">
        <v>-0.56999999999999995</v>
      </c>
      <c r="H188" s="123">
        <v>0</v>
      </c>
      <c r="I188" s="123">
        <v>0</v>
      </c>
      <c r="T188" s="308"/>
    </row>
    <row r="189" spans="2:20" s="117" customFormat="1" ht="12.75" customHeight="1" x14ac:dyDescent="0.25">
      <c r="B189" s="120" t="s">
        <v>47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  <c r="H189" s="123">
        <v>0</v>
      </c>
      <c r="I189" s="123">
        <v>-3632.24</v>
      </c>
      <c r="T189" s="308"/>
    </row>
    <row r="190" spans="2:20" s="117" customFormat="1" ht="12.75" customHeight="1" x14ac:dyDescent="0.25">
      <c r="B190" s="116"/>
      <c r="T190" s="308"/>
    </row>
    <row r="191" spans="2:20" s="117" customFormat="1" ht="12.75" customHeight="1" x14ac:dyDescent="0.25">
      <c r="B191" s="120" t="s">
        <v>3</v>
      </c>
      <c r="C191" s="121">
        <v>0</v>
      </c>
      <c r="D191" s="117">
        <v>0</v>
      </c>
      <c r="T191" s="308"/>
    </row>
    <row r="192" spans="2:20" s="117" customFormat="1" ht="12.75" customHeight="1" x14ac:dyDescent="0.25">
      <c r="B192" s="120" t="s">
        <v>4</v>
      </c>
      <c r="C192" s="121">
        <v>1.2695E-2</v>
      </c>
      <c r="T192" s="308"/>
    </row>
    <row r="193" spans="2:20" s="117" customFormat="1" ht="12.75" customHeight="1" x14ac:dyDescent="0.25">
      <c r="B193" s="120" t="s">
        <v>2</v>
      </c>
      <c r="C193" s="121">
        <v>0</v>
      </c>
      <c r="D193" s="122">
        <v>-23.13</v>
      </c>
      <c r="T193" s="308"/>
    </row>
    <row r="194" spans="2:20" s="117" customFormat="1" ht="12.75" customHeight="1" x14ac:dyDescent="0.25">
      <c r="C194" s="121">
        <v>4.6199999999999998E-2</v>
      </c>
      <c r="T194" s="308"/>
    </row>
    <row r="195" spans="2:20" s="117" customFormat="1" ht="12.75" customHeight="1" x14ac:dyDescent="0.25">
      <c r="B195" s="116"/>
      <c r="C195" s="121">
        <v>2.7300000000000001E-2</v>
      </c>
      <c r="T195" s="308"/>
    </row>
    <row r="196" spans="2:20" s="117" customFormat="1" ht="12.75" customHeight="1" x14ac:dyDescent="0.25">
      <c r="B196" s="116"/>
      <c r="C196" s="121">
        <v>2.2100000000000002E-2</v>
      </c>
      <c r="T196" s="308"/>
    </row>
    <row r="197" spans="2:20" s="117" customFormat="1" ht="12.75" customHeight="1" x14ac:dyDescent="0.25">
      <c r="B197" s="116"/>
      <c r="C197" s="121">
        <v>1.5800000000000002E-2</v>
      </c>
      <c r="T197" s="308"/>
    </row>
    <row r="198" spans="2:20" s="117" customFormat="1" ht="12.75" customHeight="1" x14ac:dyDescent="0.25">
      <c r="B198" s="116"/>
      <c r="C198" s="121">
        <v>6.6E-3</v>
      </c>
      <c r="T198" s="308"/>
    </row>
    <row r="199" spans="2:20" s="117" customFormat="1" ht="12.75" customHeight="1" x14ac:dyDescent="0.25">
      <c r="B199" s="120" t="s">
        <v>17</v>
      </c>
      <c r="C199" s="121">
        <v>7.2920000000000007E-3</v>
      </c>
      <c r="T199" s="308"/>
    </row>
    <row r="200" spans="2:20" s="117" customFormat="1" x14ac:dyDescent="0.25">
      <c r="B200" s="116"/>
      <c r="T200" s="308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topLeftCell="A8"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145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</row>
    <row r="2" spans="2:35" s="141" customFormat="1" ht="15" customHeight="1" x14ac:dyDescent="0.25">
      <c r="B2" s="142" t="s">
        <v>51</v>
      </c>
      <c r="C2" s="142"/>
      <c r="D2" s="142"/>
      <c r="E2" s="142"/>
    </row>
    <row r="3" spans="2:35" s="141" customFormat="1" ht="15" customHeight="1" x14ac:dyDescent="0.25">
      <c r="B3" s="143" t="s">
        <v>45</v>
      </c>
      <c r="C3" s="142"/>
      <c r="D3" s="142"/>
      <c r="E3" s="142"/>
    </row>
    <row r="4" spans="2:35" s="141" customFormat="1" ht="15" customHeight="1" x14ac:dyDescent="0.25">
      <c r="B4" s="277" t="s">
        <v>69</v>
      </c>
      <c r="C4" s="142"/>
      <c r="D4" s="142"/>
      <c r="E4" s="14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108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155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8"/>
      <c r="T10" s="155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1"/>
      <c r="T11" s="162"/>
    </row>
    <row r="12" spans="2:35" ht="12.75" customHeight="1" x14ac:dyDescent="0.25">
      <c r="B12" s="163"/>
      <c r="C12" s="164"/>
      <c r="D12" s="164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5"/>
      <c r="T12" s="150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109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173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173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326" t="str">
        <f>$B$6</f>
        <v>Novembre 2025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0.34870400000000001</v>
      </c>
      <c r="D23" s="336">
        <f>ROUND(B15*C172,6)</f>
        <v>2.6733E-2</v>
      </c>
      <c r="E23" s="336">
        <f>C173</f>
        <v>7.9459999999999999E-3</v>
      </c>
      <c r="F23" s="345">
        <f>SUM(C23:E28)</f>
        <v>0.38338300000000003</v>
      </c>
      <c r="G23" s="335" t="s">
        <v>26</v>
      </c>
      <c r="H23" s="194">
        <f t="shared" ref="H23:H28" si="0">C178</f>
        <v>0</v>
      </c>
      <c r="I23" s="336">
        <f>ROUND(B15*C184,6)</f>
        <v>9.0533000000000002E-2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0.126556</v>
      </c>
      <c r="P23" s="336">
        <f>C192</f>
        <v>2.9416999999999999E-2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3.6708999999999999E-2</v>
      </c>
      <c r="T23" s="317">
        <f>F23+O23+S23</f>
        <v>0.54664800000000002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0.22422900000000001</v>
      </c>
      <c r="P24" s="336"/>
      <c r="Q24" s="193">
        <f t="shared" si="1"/>
        <v>4.9599999999999998E-2</v>
      </c>
      <c r="R24" s="336"/>
      <c r="S24" s="187">
        <f>+P23+Q24+R23</f>
        <v>8.6309000000000011E-2</v>
      </c>
      <c r="T24" s="317">
        <f>F23+O24+S24</f>
        <v>0.69392100000000001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0.21595400000000001</v>
      </c>
      <c r="P25" s="336"/>
      <c r="Q25" s="193">
        <f t="shared" si="1"/>
        <v>2.93E-2</v>
      </c>
      <c r="R25" s="336"/>
      <c r="S25" s="187">
        <f>+P23+Q25+R23</f>
        <v>6.6008999999999998E-2</v>
      </c>
      <c r="T25" s="317">
        <f>F23+O25+S25</f>
        <v>0.66534599999999999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0.21632999999999999</v>
      </c>
      <c r="P26" s="336"/>
      <c r="Q26" s="193">
        <f t="shared" si="1"/>
        <v>2.3699999999999999E-2</v>
      </c>
      <c r="R26" s="336"/>
      <c r="S26" s="187">
        <f>+P23+Q26+R23</f>
        <v>6.0408999999999997E-2</v>
      </c>
      <c r="T26" s="317">
        <f>F23+O26+S26</f>
        <v>0.6601220000000001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0.193636</v>
      </c>
      <c r="P27" s="336"/>
      <c r="Q27" s="193">
        <f t="shared" si="1"/>
        <v>1.7000000000000001E-2</v>
      </c>
      <c r="R27" s="336"/>
      <c r="S27" s="187">
        <f>+P23+Q27+R23</f>
        <v>5.3709E-2</v>
      </c>
      <c r="T27" s="317">
        <f>F23+O27+S27</f>
        <v>0.63072800000000007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0.16053500000000001</v>
      </c>
      <c r="P28" s="337"/>
      <c r="Q28" s="195">
        <f t="shared" si="1"/>
        <v>7.1000000000000004E-3</v>
      </c>
      <c r="R28" s="337"/>
      <c r="S28" s="187">
        <f>+P23+Q28+R23</f>
        <v>4.3809000000000001E-2</v>
      </c>
      <c r="T28" s="317">
        <f>F23+O28+S28</f>
        <v>0.587727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08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326" t="str">
        <f>$B$6</f>
        <v>Novembre 2025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0.34870400000000001</v>
      </c>
      <c r="D41" s="336">
        <f>ROUND(B15*C172,6)</f>
        <v>2.6733E-2</v>
      </c>
      <c r="E41" s="336">
        <f>C173</f>
        <v>7.9459999999999999E-3</v>
      </c>
      <c r="F41" s="353">
        <f>SUM(C41:E46)</f>
        <v>0.38338300000000003</v>
      </c>
      <c r="G41" s="335" t="s">
        <v>26</v>
      </c>
      <c r="H41" s="225">
        <f t="shared" ref="H41:H46" si="2">D178</f>
        <v>0</v>
      </c>
      <c r="I41" s="336">
        <f>ROUND(B15*D184,6)</f>
        <v>9.0533000000000002E-2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0.126556</v>
      </c>
      <c r="P41" s="351">
        <f>C192</f>
        <v>2.9416999999999999E-2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3.6708999999999999E-2</v>
      </c>
      <c r="T41" s="323">
        <f>F41+O41+S41</f>
        <v>0.54664800000000002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0.19860799999999998</v>
      </c>
      <c r="P42" s="351"/>
      <c r="Q42" s="226">
        <f t="shared" si="3"/>
        <v>4.9599999999999998E-2</v>
      </c>
      <c r="R42" s="336"/>
      <c r="S42" s="187">
        <f>+P41+Q42+R41</f>
        <v>8.6309000000000011E-2</v>
      </c>
      <c r="T42" s="323">
        <f>F41+O42+S42</f>
        <v>0.66830000000000001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0.19250400000000001</v>
      </c>
      <c r="P43" s="351"/>
      <c r="Q43" s="226">
        <f t="shared" si="3"/>
        <v>2.93E-2</v>
      </c>
      <c r="R43" s="336"/>
      <c r="S43" s="187">
        <f>+P41+Q43+R41</f>
        <v>6.6008999999999998E-2</v>
      </c>
      <c r="T43" s="323">
        <f>F41+O43+S43</f>
        <v>0.64189600000000002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0.19278100000000001</v>
      </c>
      <c r="P44" s="351"/>
      <c r="Q44" s="226">
        <f t="shared" si="3"/>
        <v>2.3699999999999999E-2</v>
      </c>
      <c r="R44" s="336"/>
      <c r="S44" s="187">
        <f>+P41+Q44+R41</f>
        <v>6.0408999999999997E-2</v>
      </c>
      <c r="T44" s="323">
        <f>F41+O44+S44</f>
        <v>0.63657300000000006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0.17604</v>
      </c>
      <c r="P45" s="351"/>
      <c r="Q45" s="226">
        <f t="shared" si="3"/>
        <v>1.7000000000000001E-2</v>
      </c>
      <c r="R45" s="336"/>
      <c r="S45" s="187">
        <f>+P41+Q45+R41</f>
        <v>5.3709E-2</v>
      </c>
      <c r="T45" s="323">
        <f>F41+O45+S45</f>
        <v>0.61313200000000001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0.15162200000000001</v>
      </c>
      <c r="P46" s="352"/>
      <c r="Q46" s="227">
        <f t="shared" si="3"/>
        <v>7.1000000000000004E-3</v>
      </c>
      <c r="R46" s="337"/>
      <c r="S46" s="187">
        <f>+P41+Q46+R41</f>
        <v>4.3809000000000001E-2</v>
      </c>
      <c r="T46" s="323">
        <f>F41+O46+S46</f>
        <v>0.57881400000000005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08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3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3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326" t="str">
        <f>$B$6</f>
        <v>Novembre 2025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0.34870400000000001</v>
      </c>
      <c r="D59" s="336">
        <f>ROUND(B15*C172,6)</f>
        <v>2.6733E-2</v>
      </c>
      <c r="E59" s="336">
        <f>C173</f>
        <v>7.9459999999999999E-3</v>
      </c>
      <c r="F59" s="345">
        <f>SUM(C59:E64)</f>
        <v>0.38338300000000003</v>
      </c>
      <c r="G59" s="335" t="s">
        <v>26</v>
      </c>
      <c r="H59" s="240">
        <f t="shared" ref="H59:H64" si="4">E178</f>
        <v>0</v>
      </c>
      <c r="I59" s="336">
        <f>ROUND(B15*E184,6)</f>
        <v>9.0533000000000002E-2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0.126556</v>
      </c>
      <c r="P59" s="351">
        <f>C192</f>
        <v>2.9416999999999999E-2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3.6708999999999999E-2</v>
      </c>
      <c r="T59" s="317">
        <f>F59+O59+S59</f>
        <v>0.54664800000000002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0.22565500000000002</v>
      </c>
      <c r="P60" s="351"/>
      <c r="Q60" s="193">
        <f t="shared" si="5"/>
        <v>4.9599999999999998E-2</v>
      </c>
      <c r="R60" s="336"/>
      <c r="S60" s="187">
        <f>+P59+Q60+R59</f>
        <v>8.6309000000000011E-2</v>
      </c>
      <c r="T60" s="317">
        <f>F59+O60+S60</f>
        <v>0.69534700000000005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0.21725900000000001</v>
      </c>
      <c r="P61" s="351"/>
      <c r="Q61" s="193">
        <f t="shared" si="5"/>
        <v>2.93E-2</v>
      </c>
      <c r="R61" s="336"/>
      <c r="S61" s="187">
        <f>+P59+Q61+R59</f>
        <v>6.6008999999999998E-2</v>
      </c>
      <c r="T61" s="317">
        <f>F59+O61+S61</f>
        <v>0.66665099999999999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0.217641</v>
      </c>
      <c r="P62" s="351"/>
      <c r="Q62" s="193">
        <f t="shared" si="5"/>
        <v>2.3699999999999999E-2</v>
      </c>
      <c r="R62" s="336"/>
      <c r="S62" s="187">
        <f>+P59+Q62+R59</f>
        <v>6.0408999999999997E-2</v>
      </c>
      <c r="T62" s="317">
        <f>F59+O62+S62</f>
        <v>0.66143300000000005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0.19461500000000001</v>
      </c>
      <c r="P63" s="351"/>
      <c r="Q63" s="193">
        <f t="shared" si="5"/>
        <v>1.7000000000000001E-2</v>
      </c>
      <c r="R63" s="336"/>
      <c r="S63" s="187">
        <f>+P59+Q63+R59</f>
        <v>5.3709E-2</v>
      </c>
      <c r="T63" s="317">
        <f>F59+O63+S63</f>
        <v>0.63170700000000002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0.16103100000000001</v>
      </c>
      <c r="P64" s="352"/>
      <c r="Q64" s="195">
        <f t="shared" si="5"/>
        <v>7.1000000000000004E-3</v>
      </c>
      <c r="R64" s="337"/>
      <c r="S64" s="187">
        <f>+P59+Q64+R59</f>
        <v>4.3809000000000001E-2</v>
      </c>
      <c r="T64" s="317">
        <f>F59+O64+S64</f>
        <v>0.58822300000000005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08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326" t="str">
        <f>$B$6</f>
        <v>Novembre 2025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0.34870400000000001</v>
      </c>
      <c r="D77" s="336">
        <f>ROUND(B15*C172,6)</f>
        <v>2.6733E-2</v>
      </c>
      <c r="E77" s="336">
        <f>C173</f>
        <v>7.9459999999999999E-3</v>
      </c>
      <c r="F77" s="345">
        <f>SUM(C77:E82)</f>
        <v>0.38338300000000003</v>
      </c>
      <c r="G77" s="335" t="s">
        <v>26</v>
      </c>
      <c r="H77" s="240">
        <f t="shared" ref="H77:H82" si="6">F178</f>
        <v>0</v>
      </c>
      <c r="I77" s="336">
        <f>ROUND(B15*F184,6)</f>
        <v>9.0533000000000002E-2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0.126556</v>
      </c>
      <c r="P77" s="351">
        <f>C192</f>
        <v>2.9416999999999999E-2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3.6708999999999999E-2</v>
      </c>
      <c r="T77" s="317">
        <f>F77+O77+S77</f>
        <v>0.54664800000000002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0.24675900000000001</v>
      </c>
      <c r="P78" s="351"/>
      <c r="Q78" s="193">
        <f t="shared" si="7"/>
        <v>4.9599999999999998E-2</v>
      </c>
      <c r="R78" s="336"/>
      <c r="S78" s="187">
        <f>+P77+Q78+R77</f>
        <v>8.6309000000000011E-2</v>
      </c>
      <c r="T78" s="317">
        <f>F77+O78+S78</f>
        <v>0.71645099999999995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0.23657500000000001</v>
      </c>
      <c r="P79" s="351"/>
      <c r="Q79" s="193">
        <f t="shared" si="7"/>
        <v>2.93E-2</v>
      </c>
      <c r="R79" s="336"/>
      <c r="S79" s="187">
        <f>+P77+Q79+R77</f>
        <v>6.6008999999999998E-2</v>
      </c>
      <c r="T79" s="317">
        <f>F77+O79+S79</f>
        <v>0.68596699999999999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0.237038</v>
      </c>
      <c r="P80" s="351"/>
      <c r="Q80" s="193">
        <f t="shared" si="7"/>
        <v>2.3699999999999999E-2</v>
      </c>
      <c r="R80" s="336"/>
      <c r="S80" s="187">
        <f>+P77+Q80+R77</f>
        <v>6.0408999999999997E-2</v>
      </c>
      <c r="T80" s="317">
        <f>F77+O80+S80</f>
        <v>0.68083000000000005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0.20910900000000002</v>
      </c>
      <c r="P81" s="351"/>
      <c r="Q81" s="193">
        <f t="shared" si="7"/>
        <v>1.7000000000000001E-2</v>
      </c>
      <c r="R81" s="336"/>
      <c r="S81" s="187">
        <f>+P77+Q81+R77</f>
        <v>5.3709E-2</v>
      </c>
      <c r="T81" s="317">
        <f>F77+O81+S81</f>
        <v>0.64620100000000003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0.16837199999999999</v>
      </c>
      <c r="P82" s="352"/>
      <c r="Q82" s="195">
        <f t="shared" si="7"/>
        <v>7.1000000000000004E-3</v>
      </c>
      <c r="R82" s="337"/>
      <c r="S82" s="187">
        <f>+P77+Q82+R77</f>
        <v>4.3809000000000001E-2</v>
      </c>
      <c r="T82" s="317">
        <f>F77+O82+S82</f>
        <v>0.59556399999999998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08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326" t="str">
        <f>$B$6</f>
        <v>Novembre 2025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0.34870400000000001</v>
      </c>
      <c r="D95" s="336">
        <f>ROUND(B15*C172,6)</f>
        <v>2.6733E-2</v>
      </c>
      <c r="E95" s="336">
        <f>C173</f>
        <v>7.9459999999999999E-3</v>
      </c>
      <c r="F95" s="345">
        <f>SUM(C95:E100)</f>
        <v>0.38338300000000003</v>
      </c>
      <c r="G95" s="335" t="s">
        <v>26</v>
      </c>
      <c r="H95" s="193">
        <f t="shared" ref="H95:H100" si="8">G178</f>
        <v>0</v>
      </c>
      <c r="I95" s="336">
        <f>ROUND(B15*G184,6)</f>
        <v>9.0533000000000002E-2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0.126556</v>
      </c>
      <c r="P95" s="336">
        <f>C192</f>
        <v>2.9416999999999999E-2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3.6708999999999999E-2</v>
      </c>
      <c r="T95" s="317">
        <f>F95+O95+S95</f>
        <v>0.54664800000000002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0.29808600000000002</v>
      </c>
      <c r="P96" s="336"/>
      <c r="Q96" s="193">
        <f t="shared" si="9"/>
        <v>4.9599999999999998E-2</v>
      </c>
      <c r="R96" s="336"/>
      <c r="S96" s="187">
        <f>+P95+Q96+R95</f>
        <v>8.6309000000000011E-2</v>
      </c>
      <c r="T96" s="317">
        <f>F95+O96+S96</f>
        <v>0.76777800000000007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0.28355399999999997</v>
      </c>
      <c r="P97" s="336"/>
      <c r="Q97" s="193">
        <f t="shared" si="9"/>
        <v>2.93E-2</v>
      </c>
      <c r="R97" s="336"/>
      <c r="S97" s="187">
        <f>+P95+Q97+R95</f>
        <v>6.6008999999999998E-2</v>
      </c>
      <c r="T97" s="317">
        <f>F95+O97+S97</f>
        <v>0.73294599999999999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0.28421399999999997</v>
      </c>
      <c r="P98" s="336"/>
      <c r="Q98" s="193">
        <f t="shared" si="9"/>
        <v>2.3699999999999999E-2</v>
      </c>
      <c r="R98" s="336"/>
      <c r="S98" s="187">
        <f>+P95+Q98+R95</f>
        <v>6.0408999999999997E-2</v>
      </c>
      <c r="T98" s="317">
        <f>F95+O98+S98</f>
        <v>0.72800600000000004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0.24435900000000002</v>
      </c>
      <c r="P99" s="336"/>
      <c r="Q99" s="193">
        <f t="shared" si="9"/>
        <v>1.7000000000000001E-2</v>
      </c>
      <c r="R99" s="336"/>
      <c r="S99" s="187">
        <f>+P95+Q99+R95</f>
        <v>5.3709E-2</v>
      </c>
      <c r="T99" s="317">
        <f>F95+O99+S99</f>
        <v>0.68145100000000003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0.186228</v>
      </c>
      <c r="P100" s="337"/>
      <c r="Q100" s="193">
        <f t="shared" si="9"/>
        <v>7.1000000000000004E-3</v>
      </c>
      <c r="R100" s="337"/>
      <c r="S100" s="187">
        <f>+P95+Q100+R95</f>
        <v>4.3809000000000001E-2</v>
      </c>
      <c r="T100" s="317">
        <f>F95+O100+S100</f>
        <v>0.61342000000000008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08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326" t="str">
        <f>$B$6</f>
        <v>Novembre 2025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0.34870400000000001</v>
      </c>
      <c r="D113" s="336">
        <f>ROUND(B15*C172,6)</f>
        <v>2.6733E-2</v>
      </c>
      <c r="E113" s="336">
        <f>C173</f>
        <v>7.9459999999999999E-3</v>
      </c>
      <c r="F113" s="345">
        <f>SUM(C113:E118)</f>
        <v>0.38338300000000003</v>
      </c>
      <c r="G113" s="335" t="s">
        <v>26</v>
      </c>
      <c r="H113" s="240">
        <f t="shared" ref="H113:H118" si="10">H178</f>
        <v>0</v>
      </c>
      <c r="I113" s="336">
        <f>ROUND(B15*H184,6)</f>
        <v>9.0533000000000002E-2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0.126556</v>
      </c>
      <c r="P113" s="351">
        <f>C192</f>
        <v>2.9416999999999999E-2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3.6708999999999999E-2</v>
      </c>
      <c r="T113" s="317">
        <f>F113+O113+S113</f>
        <v>0.54664800000000002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0.361873</v>
      </c>
      <c r="P114" s="351"/>
      <c r="Q114" s="193">
        <f t="shared" si="11"/>
        <v>4.9599999999999998E-2</v>
      </c>
      <c r="R114" s="336"/>
      <c r="S114" s="187">
        <f>+P113+Q114+R113</f>
        <v>8.6309000000000011E-2</v>
      </c>
      <c r="T114" s="317">
        <f>F113+O114+S114</f>
        <v>0.831565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0.34193600000000002</v>
      </c>
      <c r="P115" s="351"/>
      <c r="Q115" s="193">
        <f t="shared" si="11"/>
        <v>2.93E-2</v>
      </c>
      <c r="R115" s="336"/>
      <c r="S115" s="187">
        <f>+P113+Q115+R113</f>
        <v>6.6008999999999998E-2</v>
      </c>
      <c r="T115" s="317">
        <f>F113+O115+S115</f>
        <v>0.79132800000000003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0.34284199999999998</v>
      </c>
      <c r="P116" s="351"/>
      <c r="Q116" s="193">
        <f t="shared" si="11"/>
        <v>2.3699999999999999E-2</v>
      </c>
      <c r="R116" s="336"/>
      <c r="S116" s="187">
        <f>+P113+Q116+R113</f>
        <v>6.0408999999999997E-2</v>
      </c>
      <c r="T116" s="317">
        <f>F113+O116+S116</f>
        <v>0.78663400000000006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0.28816600000000003</v>
      </c>
      <c r="P117" s="351"/>
      <c r="Q117" s="193">
        <f t="shared" si="11"/>
        <v>1.7000000000000001E-2</v>
      </c>
      <c r="R117" s="336"/>
      <c r="S117" s="187">
        <f>+P113+Q117+R113</f>
        <v>5.3709E-2</v>
      </c>
      <c r="T117" s="317">
        <f>F113+O117+S117</f>
        <v>0.72525800000000007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0.20841799999999999</v>
      </c>
      <c r="P118" s="352"/>
      <c r="Q118" s="195">
        <f t="shared" si="11"/>
        <v>7.1000000000000004E-3</v>
      </c>
      <c r="R118" s="337"/>
      <c r="S118" s="187">
        <f>+P113+Q118+R113</f>
        <v>4.3809000000000001E-2</v>
      </c>
      <c r="T118" s="317">
        <f>F113+O118+S118</f>
        <v>0.63561000000000001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326" t="str">
        <f>$B$6</f>
        <v>Novembre 2025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0.34870400000000001</v>
      </c>
      <c r="D131" s="336">
        <f>ROUND(B15*C172,6)</f>
        <v>2.6733E-2</v>
      </c>
      <c r="E131" s="336">
        <f>C173</f>
        <v>7.9459999999999999E-3</v>
      </c>
      <c r="F131" s="345">
        <f>SUM(C131:E136)</f>
        <v>0.38338300000000003</v>
      </c>
      <c r="G131" s="335" t="s">
        <v>26</v>
      </c>
      <c r="H131" s="240">
        <f>I178</f>
        <v>0</v>
      </c>
      <c r="I131" s="336">
        <f>ROUND(B15*I184,6)</f>
        <v>9.0533000000000002E-2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0.126556</v>
      </c>
      <c r="P131" s="336">
        <f>C192</f>
        <v>2.9416999999999999E-2</v>
      </c>
      <c r="Q131" s="193">
        <f>C193</f>
        <v>0</v>
      </c>
      <c r="R131" s="336">
        <f>C199</f>
        <v>7.2920000000000007E-3</v>
      </c>
      <c r="S131" s="187">
        <f>P131+Q131+R131</f>
        <v>3.6708999999999999E-2</v>
      </c>
      <c r="T131" s="317">
        <f>F131+O131+S131</f>
        <v>0.54664800000000002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0.361873</v>
      </c>
      <c r="P132" s="336"/>
      <c r="Q132" s="193">
        <f t="shared" ref="Q132:Q136" si="13">C194</f>
        <v>4.9599999999999998E-2</v>
      </c>
      <c r="R132" s="336"/>
      <c r="S132" s="187">
        <f>P131+Q132+R131</f>
        <v>8.6309000000000011E-2</v>
      </c>
      <c r="T132" s="317">
        <f>F131+O132+S132</f>
        <v>0.831565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0.34193600000000002</v>
      </c>
      <c r="P133" s="336"/>
      <c r="Q133" s="193">
        <f t="shared" si="13"/>
        <v>2.93E-2</v>
      </c>
      <c r="R133" s="336"/>
      <c r="S133" s="187">
        <f>P131+Q133+R131</f>
        <v>6.6008999999999998E-2</v>
      </c>
      <c r="T133" s="317">
        <f>F131+O133+S133</f>
        <v>0.79132800000000003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0.34284199999999998</v>
      </c>
      <c r="P134" s="336"/>
      <c r="Q134" s="193">
        <f t="shared" si="13"/>
        <v>2.3699999999999999E-2</v>
      </c>
      <c r="R134" s="336"/>
      <c r="S134" s="187">
        <f>P131+Q134+R131</f>
        <v>6.0408999999999997E-2</v>
      </c>
      <c r="T134" s="317">
        <f>F131+O134+S134</f>
        <v>0.78663400000000006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0.28816600000000003</v>
      </c>
      <c r="P135" s="336"/>
      <c r="Q135" s="193">
        <f t="shared" si="13"/>
        <v>1.7000000000000001E-2</v>
      </c>
      <c r="R135" s="336"/>
      <c r="S135" s="187">
        <f>P131+Q135+R131</f>
        <v>5.3709E-2</v>
      </c>
      <c r="T135" s="317">
        <f>F131+O135+S135</f>
        <v>0.72525800000000007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0.20841799999999999</v>
      </c>
      <c r="P136" s="337"/>
      <c r="Q136" s="195">
        <f t="shared" si="13"/>
        <v>7.1000000000000004E-3</v>
      </c>
      <c r="R136" s="337"/>
      <c r="S136" s="251">
        <f>P131+Q136+R131</f>
        <v>4.3809000000000001E-2</v>
      </c>
      <c r="T136" s="325">
        <f>F131+O136+S136</f>
        <v>0.63561000000000001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</row>
    <row r="171" spans="2:35" s="253" customFormat="1" ht="12.75" customHeight="1" x14ac:dyDescent="0.25">
      <c r="B171" s="254" t="s">
        <v>13</v>
      </c>
      <c r="C171" s="255">
        <v>9.0525559999999992</v>
      </c>
    </row>
    <row r="172" spans="2:35" s="253" customFormat="1" ht="12.75" customHeight="1" x14ac:dyDescent="0.25">
      <c r="B172" s="254" t="s">
        <v>14</v>
      </c>
      <c r="C172" s="255">
        <v>0.69400099999999998</v>
      </c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</row>
    <row r="174" spans="2:35" s="253" customFormat="1" ht="12.75" customHeight="1" x14ac:dyDescent="0.25">
      <c r="B174" s="252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</row>
    <row r="177" spans="2:9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</row>
    <row r="178" spans="2:9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</row>
    <row r="179" spans="2:9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</row>
    <row r="180" spans="2:9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</row>
    <row r="181" spans="2:9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</row>
    <row r="182" spans="2:9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</row>
    <row r="183" spans="2:9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</row>
    <row r="184" spans="2:9" s="253" customFormat="1" ht="12.75" customHeight="1" x14ac:dyDescent="0.25">
      <c r="B184" s="254" t="s">
        <v>6</v>
      </c>
      <c r="C184" s="255">
        <v>2.3502969999999999</v>
      </c>
      <c r="D184" s="255">
        <v>2.3502969999999999</v>
      </c>
      <c r="E184" s="255">
        <v>2.3502969999999999</v>
      </c>
      <c r="F184" s="255">
        <v>2.3502969999999999</v>
      </c>
      <c r="G184" s="255">
        <v>2.3502969999999999</v>
      </c>
      <c r="H184" s="255">
        <v>2.3502969999999999</v>
      </c>
      <c r="I184" s="255">
        <v>2.3502969999999999</v>
      </c>
    </row>
    <row r="185" spans="2:9" s="253" customFormat="1" ht="12.75" customHeight="1" x14ac:dyDescent="0.25">
      <c r="B185" s="256" t="s">
        <v>5</v>
      </c>
      <c r="C185" s="257">
        <v>1.186E-3</v>
      </c>
    </row>
    <row r="186" spans="2:9" s="253" customFormat="1" ht="12.75" customHeight="1" x14ac:dyDescent="0.25">
      <c r="B186" s="256" t="s">
        <v>1</v>
      </c>
      <c r="C186" s="257">
        <v>3.4837E-2</v>
      </c>
    </row>
    <row r="187" spans="2:9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</row>
    <row r="188" spans="2:9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</row>
    <row r="189" spans="2:9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</row>
    <row r="190" spans="2:9" s="253" customFormat="1" ht="12.75" customHeight="1" x14ac:dyDescent="0.25">
      <c r="B190" s="252"/>
    </row>
    <row r="191" spans="2:9" s="253" customFormat="1" ht="12.75" customHeight="1" x14ac:dyDescent="0.25">
      <c r="B191" s="256" t="s">
        <v>3</v>
      </c>
      <c r="C191" s="257">
        <v>0</v>
      </c>
      <c r="D191" s="253">
        <v>0</v>
      </c>
    </row>
    <row r="192" spans="2:9" s="253" customFormat="1" ht="12.75" customHeight="1" x14ac:dyDescent="0.25">
      <c r="B192" s="256" t="s">
        <v>4</v>
      </c>
      <c r="C192" s="257">
        <v>2.9416999999999999E-2</v>
      </c>
    </row>
    <row r="193" spans="2:4" s="253" customFormat="1" ht="12.75" customHeight="1" x14ac:dyDescent="0.25">
      <c r="B193" s="256" t="s">
        <v>2</v>
      </c>
      <c r="C193" s="257">
        <v>0</v>
      </c>
      <c r="D193" s="258">
        <v>-21.63</v>
      </c>
    </row>
    <row r="194" spans="2:4" s="253" customFormat="1" ht="12.75" customHeight="1" x14ac:dyDescent="0.25">
      <c r="C194" s="257">
        <v>4.9599999999999998E-2</v>
      </c>
    </row>
    <row r="195" spans="2:4" s="253" customFormat="1" ht="12.75" customHeight="1" x14ac:dyDescent="0.25">
      <c r="B195" s="252"/>
      <c r="C195" s="257">
        <v>2.93E-2</v>
      </c>
    </row>
    <row r="196" spans="2:4" s="253" customFormat="1" ht="12.75" customHeight="1" x14ac:dyDescent="0.25">
      <c r="B196" s="252"/>
      <c r="C196" s="257">
        <v>2.3699999999999999E-2</v>
      </c>
    </row>
    <row r="197" spans="2:4" s="253" customFormat="1" ht="12.75" customHeight="1" x14ac:dyDescent="0.25">
      <c r="B197" s="252"/>
      <c r="C197" s="257">
        <v>1.7000000000000001E-2</v>
      </c>
    </row>
    <row r="198" spans="2:4" s="253" customFormat="1" ht="12.75" customHeight="1" x14ac:dyDescent="0.25">
      <c r="B198" s="252"/>
      <c r="C198" s="257">
        <v>7.1000000000000004E-3</v>
      </c>
    </row>
    <row r="199" spans="2:4" s="253" customFormat="1" ht="12.75" customHeight="1" x14ac:dyDescent="0.25">
      <c r="B199" s="256" t="s">
        <v>17</v>
      </c>
      <c r="C199" s="257">
        <v>7.2920000000000007E-3</v>
      </c>
    </row>
    <row r="200" spans="2:4" s="253" customFormat="1" x14ac:dyDescent="0.25">
      <c r="B200" s="252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1" customWidth="1"/>
    <col min="21" max="21" width="9.44140625" style="1" bestFit="1" customWidth="1"/>
    <col min="22" max="28" width="9.21875" style="1"/>
    <col min="29" max="35" width="9.21875" style="11"/>
    <col min="36" max="16384" width="9.21875" style="1"/>
  </cols>
  <sheetData>
    <row r="1" spans="2:35" s="22" customFormat="1" x14ac:dyDescent="0.25">
      <c r="B1" s="22" t="s">
        <v>12</v>
      </c>
      <c r="T1" s="300"/>
    </row>
    <row r="2" spans="2:35" s="22" customFormat="1" ht="15" customHeight="1" x14ac:dyDescent="0.25">
      <c r="B2" s="23" t="s">
        <v>51</v>
      </c>
      <c r="C2" s="23"/>
      <c r="D2" s="23"/>
      <c r="E2" s="23"/>
      <c r="T2" s="300"/>
    </row>
    <row r="3" spans="2:35" s="22" customFormat="1" ht="15" customHeight="1" x14ac:dyDescent="0.25">
      <c r="B3" s="24" t="s">
        <v>45</v>
      </c>
      <c r="C3" s="23"/>
      <c r="D3" s="23"/>
      <c r="E3" s="23"/>
      <c r="T3" s="300"/>
    </row>
    <row r="4" spans="2:35" s="22" customFormat="1" ht="15" customHeight="1" x14ac:dyDescent="0.25">
      <c r="B4" s="277" t="s">
        <v>69</v>
      </c>
      <c r="C4" s="23"/>
      <c r="D4" s="23"/>
      <c r="E4" s="23"/>
      <c r="T4" s="300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67</v>
      </c>
      <c r="C6" s="9"/>
      <c r="D6" s="9"/>
      <c r="E6" s="9"/>
      <c r="O6" s="327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58" t="s">
        <v>52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115"/>
      <c r="AC8" s="15"/>
      <c r="AD8" s="15"/>
      <c r="AE8" s="15"/>
      <c r="AF8" s="15"/>
      <c r="AG8" s="15"/>
      <c r="AH8" s="15"/>
      <c r="AI8" s="15"/>
    </row>
    <row r="9" spans="2:35" s="22" customFormat="1" ht="12.75" customHeight="1" x14ac:dyDescent="0.25">
      <c r="B9" s="25" t="s">
        <v>53</v>
      </c>
      <c r="C9" s="73"/>
      <c r="D9" s="73"/>
      <c r="E9" s="73"/>
      <c r="F9" s="74"/>
      <c r="G9" s="74"/>
      <c r="H9" s="74"/>
      <c r="I9" s="74"/>
      <c r="J9" s="74"/>
      <c r="K9" s="74"/>
      <c r="L9" s="74"/>
      <c r="M9" s="74"/>
      <c r="N9" s="74"/>
      <c r="O9" s="52"/>
      <c r="P9" s="74"/>
      <c r="Q9" s="74"/>
      <c r="R9" s="74"/>
      <c r="S9" s="74"/>
      <c r="T9" s="305"/>
    </row>
    <row r="10" spans="2:35" s="22" customFormat="1" ht="12.75" customHeight="1" x14ac:dyDescent="0.25">
      <c r="B10" s="26" t="s">
        <v>54</v>
      </c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76"/>
      <c r="O10" s="52"/>
      <c r="P10" s="76"/>
      <c r="Q10" s="76"/>
      <c r="R10" s="76"/>
      <c r="S10" s="75"/>
      <c r="T10" s="305"/>
    </row>
    <row r="11" spans="2:35" s="22" customFormat="1" ht="12.75" customHeight="1" x14ac:dyDescent="0.25">
      <c r="B11" s="27" t="s">
        <v>55</v>
      </c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78"/>
      <c r="Q11" s="78"/>
      <c r="R11" s="78"/>
      <c r="S11" s="77"/>
      <c r="T11" s="312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1" customFormat="1" ht="15" customHeight="1" x14ac:dyDescent="0.25">
      <c r="B14" s="28" t="s">
        <v>37</v>
      </c>
      <c r="C14" s="80"/>
      <c r="D14" s="80"/>
      <c r="E14" s="80"/>
      <c r="O14" s="82"/>
      <c r="T14" s="83"/>
    </row>
    <row r="15" spans="2:35" s="81" customFormat="1" ht="15" customHeight="1" x14ac:dyDescent="0.25">
      <c r="B15" s="29">
        <v>3.8519999999999999E-2</v>
      </c>
      <c r="C15" s="80"/>
      <c r="D15" s="80"/>
      <c r="E15" s="80"/>
      <c r="O15" s="82"/>
      <c r="T15" s="83"/>
    </row>
    <row r="16" spans="2:35" s="81" customFormat="1" ht="15" customHeight="1" x14ac:dyDescent="0.25">
      <c r="B16" s="30" t="s">
        <v>68</v>
      </c>
      <c r="C16" s="80"/>
      <c r="D16" s="80"/>
      <c r="E16" s="80"/>
      <c r="O16" s="82"/>
      <c r="T16" s="83"/>
    </row>
    <row r="17" spans="2:21" ht="13.5" customHeight="1" x14ac:dyDescent="0.25">
      <c r="B17" s="7"/>
      <c r="C17" s="7"/>
      <c r="D17" s="7"/>
      <c r="E17" s="7"/>
      <c r="O17" s="4"/>
      <c r="T17" s="313"/>
    </row>
    <row r="18" spans="2:21" ht="24" customHeight="1" x14ac:dyDescent="0.25">
      <c r="B18" s="275" t="s">
        <v>39</v>
      </c>
      <c r="C18" s="7"/>
      <c r="D18" s="7"/>
      <c r="E18" s="7"/>
      <c r="O18" s="4"/>
      <c r="T18" s="313"/>
    </row>
    <row r="19" spans="2:21" s="22" customFormat="1" ht="15" customHeight="1" x14ac:dyDescent="0.25">
      <c r="B19" s="124" t="s">
        <v>61</v>
      </c>
      <c r="C19" s="84"/>
      <c r="D19" s="85"/>
      <c r="E19" s="85"/>
      <c r="F19" s="359" t="s">
        <v>25</v>
      </c>
      <c r="G19" s="70"/>
      <c r="H19" s="71"/>
      <c r="I19" s="71"/>
      <c r="J19" s="71"/>
      <c r="K19" s="71"/>
      <c r="L19" s="71"/>
      <c r="M19" s="71"/>
      <c r="N19" s="71"/>
      <c r="O19" s="359" t="s">
        <v>38</v>
      </c>
      <c r="P19" s="70"/>
      <c r="Q19" s="71"/>
      <c r="R19" s="71"/>
      <c r="S19" s="359" t="s">
        <v>27</v>
      </c>
      <c r="T19" s="362" t="s">
        <v>7</v>
      </c>
    </row>
    <row r="20" spans="2:21" s="22" customFormat="1" ht="15" customHeight="1" x14ac:dyDescent="0.25">
      <c r="B20" s="125" t="s">
        <v>29</v>
      </c>
      <c r="C20" s="86"/>
      <c r="D20" s="87"/>
      <c r="E20" s="87"/>
      <c r="F20" s="360"/>
      <c r="G20" s="72"/>
      <c r="O20" s="360"/>
      <c r="P20" s="72"/>
      <c r="S20" s="360"/>
      <c r="T20" s="363"/>
    </row>
    <row r="21" spans="2:21" s="89" customFormat="1" ht="15" customHeight="1" x14ac:dyDescent="0.25">
      <c r="B21" s="126" t="s">
        <v>67</v>
      </c>
      <c r="C21" s="31" t="s">
        <v>56</v>
      </c>
      <c r="D21" s="31" t="s">
        <v>14</v>
      </c>
      <c r="E21" s="31" t="s">
        <v>0</v>
      </c>
      <c r="F21" s="361"/>
      <c r="G21" s="32" t="s">
        <v>15</v>
      </c>
      <c r="H21" s="32" t="s">
        <v>16</v>
      </c>
      <c r="I21" s="88" t="s">
        <v>6</v>
      </c>
      <c r="J21" s="32" t="s">
        <v>5</v>
      </c>
      <c r="K21" s="32" t="s">
        <v>1</v>
      </c>
      <c r="L21" s="32" t="s">
        <v>23</v>
      </c>
      <c r="M21" s="33" t="s">
        <v>24</v>
      </c>
      <c r="N21" s="32" t="s">
        <v>47</v>
      </c>
      <c r="O21" s="361"/>
      <c r="P21" s="32" t="s">
        <v>4</v>
      </c>
      <c r="Q21" s="32" t="s">
        <v>2</v>
      </c>
      <c r="R21" s="32" t="s">
        <v>17</v>
      </c>
      <c r="S21" s="361"/>
      <c r="T21" s="364"/>
    </row>
    <row r="22" spans="2:21" s="22" customFormat="1" ht="12.75" customHeight="1" x14ac:dyDescent="0.25">
      <c r="B22" s="127" t="s">
        <v>66</v>
      </c>
      <c r="C22" s="90"/>
      <c r="D22" s="90"/>
      <c r="E22" s="90"/>
      <c r="F22" s="37"/>
      <c r="G22" s="91"/>
      <c r="H22" s="92"/>
      <c r="I22" s="92"/>
      <c r="J22" s="92"/>
      <c r="K22" s="92"/>
      <c r="L22" s="92"/>
      <c r="M22" s="93"/>
      <c r="N22" s="91"/>
      <c r="O22" s="36"/>
      <c r="P22" s="92"/>
      <c r="Q22" s="91"/>
      <c r="R22" s="34"/>
      <c r="S22" s="34"/>
      <c r="T22" s="304"/>
    </row>
    <row r="23" spans="2:21" s="22" customFormat="1" ht="12.75" customHeight="1" x14ac:dyDescent="0.25">
      <c r="B23" s="136" t="s">
        <v>22</v>
      </c>
      <c r="C23" s="356">
        <f>ROUND(B15*C171,6)</f>
        <v>0.35294900000000001</v>
      </c>
      <c r="D23" s="356">
        <f>ROUND(B15*C172,6)</f>
        <v>3.5638999999999997E-2</v>
      </c>
      <c r="E23" s="356">
        <f>C173</f>
        <v>7.9459999999999999E-3</v>
      </c>
      <c r="F23" s="365">
        <f>SUM(C23:E28)</f>
        <v>0.396534</v>
      </c>
      <c r="G23" s="367" t="s">
        <v>26</v>
      </c>
      <c r="H23" s="94">
        <f t="shared" ref="H23:H28" si="0">C178</f>
        <v>0</v>
      </c>
      <c r="I23" s="356">
        <f>ROUND(B15*C184,6)</f>
        <v>0.109699</v>
      </c>
      <c r="J23" s="356">
        <f>C185</f>
        <v>1.186E-3</v>
      </c>
      <c r="K23" s="356">
        <f>C186</f>
        <v>1.4455000000000001E-2</v>
      </c>
      <c r="L23" s="367" t="s">
        <v>26</v>
      </c>
      <c r="M23" s="369" t="s">
        <v>26</v>
      </c>
      <c r="N23" s="367" t="s">
        <v>26</v>
      </c>
      <c r="O23" s="36">
        <f>H23+I23+J23+K23</f>
        <v>0.12534000000000001</v>
      </c>
      <c r="P23" s="356">
        <f>C192</f>
        <v>1.2695E-2</v>
      </c>
      <c r="Q23" s="35">
        <f t="shared" ref="Q23:Q28" si="1">C193</f>
        <v>0</v>
      </c>
      <c r="R23" s="356">
        <f>C199</f>
        <v>7.2920000000000007E-3</v>
      </c>
      <c r="S23" s="37">
        <f>+P23+Q23+R23</f>
        <v>1.9987000000000001E-2</v>
      </c>
      <c r="T23" s="287">
        <f>F23+O23+S23</f>
        <v>0.54186099999999993</v>
      </c>
      <c r="U23" s="95"/>
    </row>
    <row r="24" spans="2:21" s="22" customFormat="1" ht="12.75" customHeight="1" x14ac:dyDescent="0.25">
      <c r="B24" s="136" t="s">
        <v>46</v>
      </c>
      <c r="C24" s="356"/>
      <c r="D24" s="356"/>
      <c r="E24" s="356"/>
      <c r="F24" s="365"/>
      <c r="G24" s="367"/>
      <c r="H24" s="94">
        <f t="shared" si="0"/>
        <v>9.4791000000000014E-2</v>
      </c>
      <c r="I24" s="356"/>
      <c r="J24" s="356"/>
      <c r="K24" s="356"/>
      <c r="L24" s="367"/>
      <c r="M24" s="369"/>
      <c r="N24" s="367"/>
      <c r="O24" s="36">
        <f>H24+I23+J23+K23</f>
        <v>0.22013099999999999</v>
      </c>
      <c r="P24" s="356"/>
      <c r="Q24" s="35">
        <f t="shared" si="1"/>
        <v>4.6199999999999998E-2</v>
      </c>
      <c r="R24" s="356"/>
      <c r="S24" s="37">
        <f>+P23+Q24+R23</f>
        <v>6.6186999999999996E-2</v>
      </c>
      <c r="T24" s="287">
        <f>F23+O24+S24</f>
        <v>0.68285200000000001</v>
      </c>
      <c r="U24" s="95"/>
    </row>
    <row r="25" spans="2:21" s="22" customFormat="1" ht="12.75" customHeight="1" x14ac:dyDescent="0.25">
      <c r="B25" s="136" t="s">
        <v>8</v>
      </c>
      <c r="C25" s="356"/>
      <c r="D25" s="356"/>
      <c r="E25" s="356"/>
      <c r="F25" s="365"/>
      <c r="G25" s="367"/>
      <c r="H25" s="94">
        <f t="shared" si="0"/>
        <v>8.6760000000000004E-2</v>
      </c>
      <c r="I25" s="356"/>
      <c r="J25" s="356"/>
      <c r="K25" s="356"/>
      <c r="L25" s="367"/>
      <c r="M25" s="369"/>
      <c r="N25" s="367"/>
      <c r="O25" s="36">
        <f>H25+I23+J23+K23</f>
        <v>0.21209999999999998</v>
      </c>
      <c r="P25" s="356"/>
      <c r="Q25" s="35">
        <f t="shared" si="1"/>
        <v>2.7300000000000001E-2</v>
      </c>
      <c r="R25" s="356"/>
      <c r="S25" s="37">
        <f>+P23+Q25+R23</f>
        <v>4.7287000000000003E-2</v>
      </c>
      <c r="T25" s="287">
        <f>F23+O25+S25</f>
        <v>0.65592099999999998</v>
      </c>
      <c r="U25" s="95"/>
    </row>
    <row r="26" spans="2:21" s="22" customFormat="1" ht="12.75" customHeight="1" x14ac:dyDescent="0.25">
      <c r="B26" s="136" t="s">
        <v>9</v>
      </c>
      <c r="C26" s="356"/>
      <c r="D26" s="356"/>
      <c r="E26" s="356"/>
      <c r="F26" s="365"/>
      <c r="G26" s="367"/>
      <c r="H26" s="94">
        <f t="shared" si="0"/>
        <v>8.7125000000000008E-2</v>
      </c>
      <c r="I26" s="356"/>
      <c r="J26" s="356"/>
      <c r="K26" s="356"/>
      <c r="L26" s="367"/>
      <c r="M26" s="369"/>
      <c r="N26" s="367"/>
      <c r="O26" s="36">
        <f>H26+I23+J23+K23</f>
        <v>0.21246499999999999</v>
      </c>
      <c r="P26" s="356"/>
      <c r="Q26" s="35">
        <f t="shared" si="1"/>
        <v>2.2100000000000002E-2</v>
      </c>
      <c r="R26" s="356"/>
      <c r="S26" s="37">
        <f>+P23+Q26+R23</f>
        <v>4.2086999999999999E-2</v>
      </c>
      <c r="T26" s="287">
        <f>F23+O26+S26</f>
        <v>0.65108599999999994</v>
      </c>
      <c r="U26" s="95"/>
    </row>
    <row r="27" spans="2:21" s="22" customFormat="1" ht="12.75" customHeight="1" x14ac:dyDescent="0.25">
      <c r="B27" s="136" t="s">
        <v>10</v>
      </c>
      <c r="C27" s="356"/>
      <c r="D27" s="356"/>
      <c r="E27" s="356"/>
      <c r="F27" s="365"/>
      <c r="G27" s="367"/>
      <c r="H27" s="94">
        <f t="shared" si="0"/>
        <v>6.5099999999999991E-2</v>
      </c>
      <c r="I27" s="356"/>
      <c r="J27" s="356"/>
      <c r="K27" s="356"/>
      <c r="L27" s="367"/>
      <c r="M27" s="369"/>
      <c r="N27" s="367"/>
      <c r="O27" s="36">
        <f>H27+I23+J23+K23</f>
        <v>0.19043999999999997</v>
      </c>
      <c r="P27" s="356"/>
      <c r="Q27" s="35">
        <f t="shared" si="1"/>
        <v>1.5800000000000002E-2</v>
      </c>
      <c r="R27" s="356"/>
      <c r="S27" s="37">
        <f>+P23+Q27+R23</f>
        <v>3.5786999999999999E-2</v>
      </c>
      <c r="T27" s="287">
        <f>F23+O27+S27</f>
        <v>0.62276100000000001</v>
      </c>
      <c r="U27" s="95"/>
    </row>
    <row r="28" spans="2:21" s="22" customFormat="1" ht="12.75" customHeight="1" x14ac:dyDescent="0.25">
      <c r="B28" s="136" t="s">
        <v>11</v>
      </c>
      <c r="C28" s="357"/>
      <c r="D28" s="357"/>
      <c r="E28" s="357"/>
      <c r="F28" s="366"/>
      <c r="G28" s="368"/>
      <c r="H28" s="94">
        <f t="shared" si="0"/>
        <v>3.2975999999999998E-2</v>
      </c>
      <c r="I28" s="357"/>
      <c r="J28" s="357"/>
      <c r="K28" s="357"/>
      <c r="L28" s="368"/>
      <c r="M28" s="370"/>
      <c r="N28" s="368"/>
      <c r="O28" s="36">
        <f>H28+I23+J23+K23</f>
        <v>0.15831599999999998</v>
      </c>
      <c r="P28" s="357"/>
      <c r="Q28" s="38">
        <f t="shared" si="1"/>
        <v>6.6E-3</v>
      </c>
      <c r="R28" s="357"/>
      <c r="S28" s="37">
        <f>+P23+Q28+R23</f>
        <v>2.6587E-2</v>
      </c>
      <c r="T28" s="287">
        <f>F23+O28+S28</f>
        <v>0.58143699999999998</v>
      </c>
      <c r="U28" s="95"/>
    </row>
    <row r="29" spans="2:21" s="22" customFormat="1" x14ac:dyDescent="0.25">
      <c r="B29" s="129" t="s">
        <v>28</v>
      </c>
      <c r="C29" s="39"/>
      <c r="D29" s="40"/>
      <c r="E29" s="41"/>
      <c r="F29" s="42"/>
      <c r="G29" s="41"/>
      <c r="H29" s="40"/>
      <c r="I29" s="39"/>
      <c r="J29" s="39"/>
      <c r="K29" s="40"/>
      <c r="L29" s="39"/>
      <c r="M29" s="40"/>
      <c r="N29" s="39"/>
      <c r="O29" s="42"/>
      <c r="P29" s="40"/>
      <c r="Q29" s="41"/>
      <c r="R29" s="41"/>
      <c r="S29" s="41"/>
      <c r="T29" s="288"/>
    </row>
    <row r="30" spans="2:21" s="22" customFormat="1" x14ac:dyDescent="0.25">
      <c r="B30" s="137" t="s">
        <v>20</v>
      </c>
      <c r="C30" s="367" t="s">
        <v>26</v>
      </c>
      <c r="D30" s="367" t="s">
        <v>26</v>
      </c>
      <c r="E30" s="375">
        <f>D173</f>
        <v>58.93</v>
      </c>
      <c r="F30" s="373">
        <f>SUM(C30:E32)</f>
        <v>58.93</v>
      </c>
      <c r="G30" s="43">
        <f>C175</f>
        <v>77.95</v>
      </c>
      <c r="H30" s="367" t="s">
        <v>26</v>
      </c>
      <c r="I30" s="367" t="s">
        <v>26</v>
      </c>
      <c r="J30" s="367" t="s">
        <v>26</v>
      </c>
      <c r="K30" s="367" t="s">
        <v>26</v>
      </c>
      <c r="L30" s="375">
        <f>C187</f>
        <v>-0.03</v>
      </c>
      <c r="M30" s="377">
        <f>C188</f>
        <v>0.08</v>
      </c>
      <c r="N30" s="375">
        <f>C189</f>
        <v>0</v>
      </c>
      <c r="O30" s="45">
        <f>G30+L30+M30+N30</f>
        <v>78</v>
      </c>
      <c r="P30" s="367" t="s">
        <v>26</v>
      </c>
      <c r="Q30" s="375">
        <f>D193</f>
        <v>-23.13</v>
      </c>
      <c r="R30" s="367" t="s">
        <v>26</v>
      </c>
      <c r="S30" s="373">
        <f>Q30</f>
        <v>-23.13</v>
      </c>
      <c r="T30" s="289">
        <f>F30+O30+S30</f>
        <v>113.80000000000001</v>
      </c>
    </row>
    <row r="31" spans="2:21" s="22" customFormat="1" x14ac:dyDescent="0.25">
      <c r="B31" s="130" t="s">
        <v>18</v>
      </c>
      <c r="C31" s="356"/>
      <c r="D31" s="356"/>
      <c r="E31" s="375"/>
      <c r="F31" s="373"/>
      <c r="G31" s="43">
        <f>C176</f>
        <v>537.88</v>
      </c>
      <c r="H31" s="356"/>
      <c r="I31" s="356"/>
      <c r="J31" s="356"/>
      <c r="K31" s="356"/>
      <c r="L31" s="375"/>
      <c r="M31" s="377"/>
      <c r="N31" s="375"/>
      <c r="O31" s="138">
        <f>G31+L30+M30+N30</f>
        <v>537.93000000000006</v>
      </c>
      <c r="P31" s="356"/>
      <c r="Q31" s="375"/>
      <c r="R31" s="356"/>
      <c r="S31" s="373"/>
      <c r="T31" s="290">
        <f>F30+O31+S30</f>
        <v>573.73</v>
      </c>
    </row>
    <row r="32" spans="2:21" s="22" customFormat="1" x14ac:dyDescent="0.25">
      <c r="B32" s="131" t="s">
        <v>19</v>
      </c>
      <c r="C32" s="357"/>
      <c r="D32" s="357"/>
      <c r="E32" s="376"/>
      <c r="F32" s="374"/>
      <c r="G32" s="46">
        <f>C177</f>
        <v>1137.8000000000002</v>
      </c>
      <c r="H32" s="357"/>
      <c r="I32" s="357"/>
      <c r="J32" s="357"/>
      <c r="K32" s="357"/>
      <c r="L32" s="376"/>
      <c r="M32" s="378"/>
      <c r="N32" s="376"/>
      <c r="O32" s="139">
        <f>G32+L30+M30+N30</f>
        <v>1137.8500000000001</v>
      </c>
      <c r="P32" s="357"/>
      <c r="Q32" s="376"/>
      <c r="R32" s="357"/>
      <c r="S32" s="374"/>
      <c r="T32" s="291">
        <f>F30+O32+S30</f>
        <v>1173.6500000000001</v>
      </c>
    </row>
    <row r="33" spans="2:21" s="22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52" customFormat="1" x14ac:dyDescent="0.25">
      <c r="B34" s="48" t="s">
        <v>21</v>
      </c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51"/>
      <c r="P34" s="49"/>
      <c r="Q34" s="49"/>
      <c r="T34" s="314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09"/>
    </row>
    <row r="36" spans="2:21" ht="24" customHeight="1" x14ac:dyDescent="0.25">
      <c r="B36" s="275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09"/>
    </row>
    <row r="37" spans="2:21" s="22" customFormat="1" ht="15" customHeight="1" x14ac:dyDescent="0.25">
      <c r="B37" s="124" t="s">
        <v>61</v>
      </c>
      <c r="C37" s="103"/>
      <c r="D37" s="104"/>
      <c r="E37" s="104"/>
      <c r="F37" s="359" t="s">
        <v>25</v>
      </c>
      <c r="G37" s="107"/>
      <c r="H37" s="108"/>
      <c r="I37" s="108"/>
      <c r="J37" s="108"/>
      <c r="K37" s="108"/>
      <c r="L37" s="108"/>
      <c r="M37" s="108"/>
      <c r="N37" s="108"/>
      <c r="O37" s="359" t="s">
        <v>38</v>
      </c>
      <c r="P37" s="107"/>
      <c r="Q37" s="108"/>
      <c r="R37" s="108"/>
      <c r="S37" s="359" t="s">
        <v>27</v>
      </c>
      <c r="T37" s="362" t="s">
        <v>7</v>
      </c>
    </row>
    <row r="38" spans="2:21" s="22" customFormat="1" ht="15" customHeight="1" x14ac:dyDescent="0.25">
      <c r="B38" s="125" t="s">
        <v>30</v>
      </c>
      <c r="C38" s="105"/>
      <c r="D38" s="106"/>
      <c r="E38" s="106"/>
      <c r="F38" s="360"/>
      <c r="G38" s="109"/>
      <c r="H38" s="110"/>
      <c r="I38" s="110"/>
      <c r="J38" s="110"/>
      <c r="K38" s="110"/>
      <c r="L38" s="110"/>
      <c r="M38" s="110"/>
      <c r="N38" s="110"/>
      <c r="O38" s="360"/>
      <c r="P38" s="109"/>
      <c r="Q38" s="110"/>
      <c r="R38" s="110"/>
      <c r="S38" s="360"/>
      <c r="T38" s="363"/>
    </row>
    <row r="39" spans="2:21" s="22" customFormat="1" ht="15" customHeight="1" x14ac:dyDescent="0.25">
      <c r="B39" s="126" t="s">
        <v>67</v>
      </c>
      <c r="C39" s="31" t="s">
        <v>56</v>
      </c>
      <c r="D39" s="31" t="s">
        <v>14</v>
      </c>
      <c r="E39" s="31" t="s">
        <v>0</v>
      </c>
      <c r="F39" s="361"/>
      <c r="G39" s="53" t="s">
        <v>15</v>
      </c>
      <c r="H39" s="53" t="s">
        <v>16</v>
      </c>
      <c r="I39" s="53" t="s">
        <v>6</v>
      </c>
      <c r="J39" s="53" t="s">
        <v>5</v>
      </c>
      <c r="K39" s="53" t="s">
        <v>1</v>
      </c>
      <c r="L39" s="32" t="s">
        <v>23</v>
      </c>
      <c r="M39" s="33" t="s">
        <v>24</v>
      </c>
      <c r="N39" s="32" t="s">
        <v>47</v>
      </c>
      <c r="O39" s="361"/>
      <c r="P39" s="53" t="s">
        <v>4</v>
      </c>
      <c r="Q39" s="54" t="s">
        <v>2</v>
      </c>
      <c r="R39" s="53" t="s">
        <v>17</v>
      </c>
      <c r="S39" s="361"/>
      <c r="T39" s="364"/>
    </row>
    <row r="40" spans="2:21" s="22" customFormat="1" x14ac:dyDescent="0.25">
      <c r="B40" s="127" t="s">
        <v>66</v>
      </c>
      <c r="C40" s="101"/>
      <c r="D40" s="102"/>
      <c r="E40" s="102"/>
      <c r="F40" s="97"/>
      <c r="G40" s="102"/>
      <c r="H40" s="101"/>
      <c r="I40" s="102"/>
      <c r="J40" s="102"/>
      <c r="K40" s="102"/>
      <c r="L40" s="102"/>
      <c r="M40" s="102"/>
      <c r="N40" s="102"/>
      <c r="O40" s="56"/>
      <c r="P40" s="101"/>
      <c r="Q40" s="102"/>
      <c r="R40" s="34"/>
      <c r="S40" s="34"/>
      <c r="T40" s="306"/>
    </row>
    <row r="41" spans="2:21" s="22" customFormat="1" x14ac:dyDescent="0.25">
      <c r="B41" s="136" t="s">
        <v>22</v>
      </c>
      <c r="C41" s="356">
        <f>ROUND(B15*C171,6)</f>
        <v>0.35294900000000001</v>
      </c>
      <c r="D41" s="356">
        <f>ROUND(B15*C172,6)</f>
        <v>3.5638999999999997E-2</v>
      </c>
      <c r="E41" s="356">
        <f>C173</f>
        <v>7.9459999999999999E-3</v>
      </c>
      <c r="F41" s="371">
        <f>SUM(C41:E46)</f>
        <v>0.396534</v>
      </c>
      <c r="G41" s="367" t="s">
        <v>26</v>
      </c>
      <c r="H41" s="55">
        <f t="shared" ref="H41:H46" si="2">D178</f>
        <v>0</v>
      </c>
      <c r="I41" s="356">
        <f>ROUND(B15*D184,6)</f>
        <v>0.109699</v>
      </c>
      <c r="J41" s="356">
        <f>C185</f>
        <v>1.186E-3</v>
      </c>
      <c r="K41" s="356">
        <f>C186</f>
        <v>1.4455000000000001E-2</v>
      </c>
      <c r="L41" s="367" t="s">
        <v>26</v>
      </c>
      <c r="M41" s="367" t="s">
        <v>26</v>
      </c>
      <c r="N41" s="367" t="s">
        <v>26</v>
      </c>
      <c r="O41" s="56">
        <f>H41+I41+J41+K41</f>
        <v>0.12534000000000001</v>
      </c>
      <c r="P41" s="379">
        <f>C192</f>
        <v>1.2695E-2</v>
      </c>
      <c r="Q41" s="57">
        <f t="shared" ref="Q41:Q46" si="3">C193</f>
        <v>0</v>
      </c>
      <c r="R41" s="356">
        <f>C199</f>
        <v>7.2920000000000007E-3</v>
      </c>
      <c r="S41" s="37">
        <f>+P41+Q41+R41</f>
        <v>1.9987000000000001E-2</v>
      </c>
      <c r="T41" s="307">
        <f>F41+O41+S41</f>
        <v>0.54186099999999993</v>
      </c>
    </row>
    <row r="42" spans="2:21" s="22" customFormat="1" x14ac:dyDescent="0.25">
      <c r="B42" s="136" t="s">
        <v>46</v>
      </c>
      <c r="C42" s="356"/>
      <c r="D42" s="356"/>
      <c r="E42" s="356"/>
      <c r="F42" s="371"/>
      <c r="G42" s="367"/>
      <c r="H42" s="55">
        <f t="shared" si="2"/>
        <v>6.9823999999999997E-2</v>
      </c>
      <c r="I42" s="356"/>
      <c r="J42" s="356"/>
      <c r="K42" s="356"/>
      <c r="L42" s="367"/>
      <c r="M42" s="367"/>
      <c r="N42" s="367"/>
      <c r="O42" s="56">
        <f>H42+I41+J41+K41</f>
        <v>0.19516399999999998</v>
      </c>
      <c r="P42" s="379"/>
      <c r="Q42" s="57">
        <f t="shared" si="3"/>
        <v>4.6199999999999998E-2</v>
      </c>
      <c r="R42" s="356"/>
      <c r="S42" s="37">
        <f>+P41+Q42+R41</f>
        <v>6.6186999999999996E-2</v>
      </c>
      <c r="T42" s="307">
        <f>F41+O42+S42</f>
        <v>0.65788499999999994</v>
      </c>
    </row>
    <row r="43" spans="2:21" s="22" customFormat="1" x14ac:dyDescent="0.25">
      <c r="B43" s="136" t="s">
        <v>8</v>
      </c>
      <c r="C43" s="356"/>
      <c r="D43" s="356"/>
      <c r="E43" s="356"/>
      <c r="F43" s="371"/>
      <c r="G43" s="367"/>
      <c r="H43" s="55">
        <f t="shared" si="2"/>
        <v>6.3909000000000007E-2</v>
      </c>
      <c r="I43" s="356"/>
      <c r="J43" s="356"/>
      <c r="K43" s="356"/>
      <c r="L43" s="367"/>
      <c r="M43" s="367"/>
      <c r="N43" s="367"/>
      <c r="O43" s="56">
        <f>H43+I41+J41+K41</f>
        <v>0.189249</v>
      </c>
      <c r="P43" s="379"/>
      <c r="Q43" s="57">
        <f t="shared" si="3"/>
        <v>2.7300000000000001E-2</v>
      </c>
      <c r="R43" s="356"/>
      <c r="S43" s="37">
        <f>+P41+Q43+R41</f>
        <v>4.7287000000000003E-2</v>
      </c>
      <c r="T43" s="307">
        <f>F41+O43+S43</f>
        <v>0.63306999999999991</v>
      </c>
    </row>
    <row r="44" spans="2:21" s="22" customFormat="1" x14ac:dyDescent="0.25">
      <c r="B44" s="136" t="s">
        <v>9</v>
      </c>
      <c r="C44" s="356"/>
      <c r="D44" s="356"/>
      <c r="E44" s="356"/>
      <c r="F44" s="371"/>
      <c r="G44" s="367"/>
      <c r="H44" s="55">
        <f t="shared" si="2"/>
        <v>6.4177999999999999E-2</v>
      </c>
      <c r="I44" s="356"/>
      <c r="J44" s="356"/>
      <c r="K44" s="356"/>
      <c r="L44" s="367"/>
      <c r="M44" s="367"/>
      <c r="N44" s="367"/>
      <c r="O44" s="56">
        <f>H44+I41+J41+K41</f>
        <v>0.18951799999999999</v>
      </c>
      <c r="P44" s="379"/>
      <c r="Q44" s="57">
        <f t="shared" si="3"/>
        <v>2.2100000000000002E-2</v>
      </c>
      <c r="R44" s="356"/>
      <c r="S44" s="37">
        <f>+P41+Q44+R41</f>
        <v>4.2086999999999999E-2</v>
      </c>
      <c r="T44" s="307">
        <f>F41+O44+S44</f>
        <v>0.628139</v>
      </c>
    </row>
    <row r="45" spans="2:21" s="22" customFormat="1" x14ac:dyDescent="0.25">
      <c r="B45" s="136" t="s">
        <v>10</v>
      </c>
      <c r="C45" s="356"/>
      <c r="D45" s="356"/>
      <c r="E45" s="356"/>
      <c r="F45" s="371"/>
      <c r="G45" s="367"/>
      <c r="H45" s="55">
        <f t="shared" si="2"/>
        <v>4.7953999999999997E-2</v>
      </c>
      <c r="I45" s="356"/>
      <c r="J45" s="356"/>
      <c r="K45" s="356"/>
      <c r="L45" s="367"/>
      <c r="M45" s="367"/>
      <c r="N45" s="367"/>
      <c r="O45" s="56">
        <f>H45+I41+J41+K41</f>
        <v>0.17329399999999998</v>
      </c>
      <c r="P45" s="379"/>
      <c r="Q45" s="57">
        <f t="shared" si="3"/>
        <v>1.5800000000000002E-2</v>
      </c>
      <c r="R45" s="356"/>
      <c r="S45" s="37">
        <f>+P41+Q45+R41</f>
        <v>3.5786999999999999E-2</v>
      </c>
      <c r="T45" s="307">
        <f>F41+O45+S45</f>
        <v>0.60561500000000001</v>
      </c>
    </row>
    <row r="46" spans="2:21" s="22" customFormat="1" x14ac:dyDescent="0.25">
      <c r="B46" s="136" t="s">
        <v>11</v>
      </c>
      <c r="C46" s="357"/>
      <c r="D46" s="357"/>
      <c r="E46" s="357"/>
      <c r="F46" s="372"/>
      <c r="G46" s="368"/>
      <c r="H46" s="55">
        <f t="shared" si="2"/>
        <v>2.4291E-2</v>
      </c>
      <c r="I46" s="357"/>
      <c r="J46" s="357"/>
      <c r="K46" s="357"/>
      <c r="L46" s="368"/>
      <c r="M46" s="368"/>
      <c r="N46" s="368"/>
      <c r="O46" s="56">
        <f>H46+I41+J41+K41</f>
        <v>0.14963099999999999</v>
      </c>
      <c r="P46" s="380"/>
      <c r="Q46" s="58">
        <f t="shared" si="3"/>
        <v>6.6E-3</v>
      </c>
      <c r="R46" s="357"/>
      <c r="S46" s="37">
        <f>+P41+Q46+R41</f>
        <v>2.6587E-2</v>
      </c>
      <c r="T46" s="307">
        <f>F41+O46+S46</f>
        <v>0.57275200000000004</v>
      </c>
    </row>
    <row r="47" spans="2:21" s="22" customFormat="1" x14ac:dyDescent="0.25">
      <c r="B47" s="129" t="s">
        <v>28</v>
      </c>
      <c r="C47" s="39"/>
      <c r="D47" s="59"/>
      <c r="E47" s="39"/>
      <c r="F47" s="42"/>
      <c r="G47" s="60"/>
      <c r="H47" s="39"/>
      <c r="I47" s="40"/>
      <c r="J47" s="39"/>
      <c r="K47" s="39"/>
      <c r="L47" s="39"/>
      <c r="M47" s="39"/>
      <c r="N47" s="39"/>
      <c r="O47" s="42"/>
      <c r="P47" s="39"/>
      <c r="Q47" s="40"/>
      <c r="R47" s="41"/>
      <c r="S47" s="41"/>
      <c r="T47" s="288"/>
    </row>
    <row r="48" spans="2:21" s="22" customFormat="1" x14ac:dyDescent="0.25">
      <c r="B48" s="137" t="s">
        <v>20</v>
      </c>
      <c r="C48" s="367" t="s">
        <v>26</v>
      </c>
      <c r="D48" s="367" t="s">
        <v>26</v>
      </c>
      <c r="E48" s="375">
        <f>D173</f>
        <v>58.93</v>
      </c>
      <c r="F48" s="373">
        <f>SUM(C48:E50)</f>
        <v>58.93</v>
      </c>
      <c r="G48" s="44">
        <f>D175</f>
        <v>67.39</v>
      </c>
      <c r="H48" s="367" t="s">
        <v>26</v>
      </c>
      <c r="I48" s="367" t="s">
        <v>26</v>
      </c>
      <c r="J48" s="367" t="s">
        <v>26</v>
      </c>
      <c r="K48" s="367" t="s">
        <v>26</v>
      </c>
      <c r="L48" s="375">
        <f>D187</f>
        <v>-0.25</v>
      </c>
      <c r="M48" s="375">
        <f>D188</f>
        <v>0.06</v>
      </c>
      <c r="N48" s="375">
        <f>D189</f>
        <v>0</v>
      </c>
      <c r="O48" s="45">
        <f>G48+L48+M48+N48</f>
        <v>67.2</v>
      </c>
      <c r="P48" s="367" t="s">
        <v>26</v>
      </c>
      <c r="Q48" s="375">
        <f>D193</f>
        <v>-23.13</v>
      </c>
      <c r="R48" s="367" t="s">
        <v>26</v>
      </c>
      <c r="S48" s="373">
        <f>Q48</f>
        <v>-23.13</v>
      </c>
      <c r="T48" s="289">
        <f>F48+O48+S48</f>
        <v>103</v>
      </c>
    </row>
    <row r="49" spans="2:35" s="22" customFormat="1" x14ac:dyDescent="0.25">
      <c r="B49" s="130" t="s">
        <v>18</v>
      </c>
      <c r="C49" s="356"/>
      <c r="D49" s="356"/>
      <c r="E49" s="375"/>
      <c r="F49" s="373"/>
      <c r="G49" s="44">
        <f>D176</f>
        <v>469.74</v>
      </c>
      <c r="H49" s="356"/>
      <c r="I49" s="356"/>
      <c r="J49" s="356"/>
      <c r="K49" s="356"/>
      <c r="L49" s="375"/>
      <c r="M49" s="375"/>
      <c r="N49" s="375"/>
      <c r="O49" s="138">
        <f>G49+L48+M48+N48</f>
        <v>469.55</v>
      </c>
      <c r="P49" s="356"/>
      <c r="Q49" s="375"/>
      <c r="R49" s="356"/>
      <c r="S49" s="373"/>
      <c r="T49" s="290">
        <f>F48+O49+S48</f>
        <v>505.35</v>
      </c>
    </row>
    <row r="50" spans="2:35" s="22" customFormat="1" x14ac:dyDescent="0.25">
      <c r="B50" s="131" t="s">
        <v>19</v>
      </c>
      <c r="C50" s="357"/>
      <c r="D50" s="357"/>
      <c r="E50" s="376"/>
      <c r="F50" s="374"/>
      <c r="G50" s="47">
        <f>D177</f>
        <v>975.12000000000012</v>
      </c>
      <c r="H50" s="357"/>
      <c r="I50" s="357"/>
      <c r="J50" s="357"/>
      <c r="K50" s="357"/>
      <c r="L50" s="376"/>
      <c r="M50" s="376"/>
      <c r="N50" s="376"/>
      <c r="O50" s="139">
        <f>G50+L48+M48+N48</f>
        <v>974.93000000000006</v>
      </c>
      <c r="P50" s="357"/>
      <c r="Q50" s="376"/>
      <c r="R50" s="357"/>
      <c r="S50" s="374"/>
      <c r="T50" s="291">
        <f>F48+O50+S48</f>
        <v>1010.7300000000001</v>
      </c>
    </row>
    <row r="51" spans="2:35" s="22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22" customFormat="1" x14ac:dyDescent="0.25">
      <c r="B52" s="61" t="s">
        <v>21</v>
      </c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3"/>
      <c r="P52" s="62"/>
      <c r="Q52" s="62"/>
      <c r="T52" s="314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0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5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0"/>
      <c r="AC54" s="15"/>
      <c r="AD54" s="15"/>
      <c r="AE54" s="15"/>
      <c r="AF54" s="15"/>
      <c r="AG54" s="15"/>
      <c r="AH54" s="15"/>
      <c r="AI54" s="15"/>
    </row>
    <row r="55" spans="2:35" s="52" customFormat="1" ht="15" customHeight="1" x14ac:dyDescent="0.25">
      <c r="B55" s="124" t="s">
        <v>61</v>
      </c>
      <c r="C55" s="111"/>
      <c r="D55" s="112"/>
      <c r="E55" s="112"/>
      <c r="F55" s="359" t="s">
        <v>25</v>
      </c>
      <c r="G55" s="111"/>
      <c r="H55" s="112"/>
      <c r="I55" s="112"/>
      <c r="J55" s="112"/>
      <c r="K55" s="112"/>
      <c r="L55" s="112"/>
      <c r="M55" s="112"/>
      <c r="N55" s="112"/>
      <c r="O55" s="359" t="s">
        <v>38</v>
      </c>
      <c r="P55" s="111"/>
      <c r="Q55" s="112"/>
      <c r="R55" s="113"/>
      <c r="S55" s="359" t="s">
        <v>27</v>
      </c>
      <c r="T55" s="362" t="s">
        <v>7</v>
      </c>
    </row>
    <row r="56" spans="2:35" s="22" customFormat="1" ht="15" customHeight="1" x14ac:dyDescent="0.25">
      <c r="B56" s="125" t="s">
        <v>33</v>
      </c>
      <c r="C56" s="105"/>
      <c r="D56" s="106"/>
      <c r="E56" s="106"/>
      <c r="F56" s="360"/>
      <c r="G56" s="109"/>
      <c r="H56" s="110"/>
      <c r="I56" s="110"/>
      <c r="J56" s="110"/>
      <c r="K56" s="110"/>
      <c r="L56" s="110"/>
      <c r="M56" s="110"/>
      <c r="N56" s="110"/>
      <c r="O56" s="360"/>
      <c r="P56" s="109"/>
      <c r="Q56" s="110"/>
      <c r="R56" s="110"/>
      <c r="S56" s="360"/>
      <c r="T56" s="363"/>
    </row>
    <row r="57" spans="2:35" s="22" customFormat="1" ht="15" customHeight="1" x14ac:dyDescent="0.25">
      <c r="B57" s="126" t="s">
        <v>67</v>
      </c>
      <c r="C57" s="31" t="s">
        <v>56</v>
      </c>
      <c r="D57" s="31" t="s">
        <v>14</v>
      </c>
      <c r="E57" s="31" t="s">
        <v>0</v>
      </c>
      <c r="F57" s="361"/>
      <c r="G57" s="53" t="s">
        <v>15</v>
      </c>
      <c r="H57" s="53" t="s">
        <v>16</v>
      </c>
      <c r="I57" s="53" t="s">
        <v>6</v>
      </c>
      <c r="J57" s="53" t="s">
        <v>5</v>
      </c>
      <c r="K57" s="53" t="s">
        <v>1</v>
      </c>
      <c r="L57" s="32" t="s">
        <v>23</v>
      </c>
      <c r="M57" s="33" t="s">
        <v>24</v>
      </c>
      <c r="N57" s="32" t="s">
        <v>47</v>
      </c>
      <c r="O57" s="361"/>
      <c r="P57" s="53" t="s">
        <v>4</v>
      </c>
      <c r="Q57" s="54" t="s">
        <v>2</v>
      </c>
      <c r="R57" s="53" t="s">
        <v>17</v>
      </c>
      <c r="S57" s="361"/>
      <c r="T57" s="364"/>
    </row>
    <row r="58" spans="2:35" s="22" customFormat="1" x14ac:dyDescent="0.25">
      <c r="B58" s="127" t="s">
        <v>66</v>
      </c>
      <c r="C58" s="93"/>
      <c r="D58" s="91"/>
      <c r="E58" s="91"/>
      <c r="F58" s="98"/>
      <c r="G58" s="91"/>
      <c r="H58" s="93"/>
      <c r="I58" s="91"/>
      <c r="J58" s="91"/>
      <c r="K58" s="91"/>
      <c r="L58" s="91"/>
      <c r="M58" s="91"/>
      <c r="N58" s="91"/>
      <c r="O58" s="37"/>
      <c r="P58" s="93"/>
      <c r="Q58" s="91"/>
      <c r="R58" s="34"/>
      <c r="S58" s="34"/>
      <c r="T58" s="286"/>
    </row>
    <row r="59" spans="2:35" s="22" customFormat="1" x14ac:dyDescent="0.25">
      <c r="B59" s="136" t="s">
        <v>22</v>
      </c>
      <c r="C59" s="356">
        <f>ROUND(B15*C171,6)</f>
        <v>0.35294900000000001</v>
      </c>
      <c r="D59" s="356">
        <f>ROUND(B15*C172,6)</f>
        <v>3.5638999999999997E-2</v>
      </c>
      <c r="E59" s="356">
        <f>C173</f>
        <v>7.9459999999999999E-3</v>
      </c>
      <c r="F59" s="365">
        <f>SUM(C59:E64)</f>
        <v>0.396534</v>
      </c>
      <c r="G59" s="367" t="s">
        <v>26</v>
      </c>
      <c r="H59" s="64">
        <f t="shared" ref="H59:H64" si="4">E178</f>
        <v>0</v>
      </c>
      <c r="I59" s="356">
        <f>ROUND(B15*E184,6)</f>
        <v>0.109699</v>
      </c>
      <c r="J59" s="356">
        <f>C185</f>
        <v>1.186E-3</v>
      </c>
      <c r="K59" s="356">
        <f>C186</f>
        <v>1.4455000000000001E-2</v>
      </c>
      <c r="L59" s="367" t="s">
        <v>26</v>
      </c>
      <c r="M59" s="367" t="s">
        <v>26</v>
      </c>
      <c r="N59" s="367" t="s">
        <v>26</v>
      </c>
      <c r="O59" s="37">
        <f>H59+I59+J59+K59</f>
        <v>0.12534000000000001</v>
      </c>
      <c r="P59" s="379">
        <f>C192</f>
        <v>1.2695E-2</v>
      </c>
      <c r="Q59" s="35">
        <f t="shared" ref="Q59:Q64" si="5">C193</f>
        <v>0</v>
      </c>
      <c r="R59" s="356">
        <f>C199</f>
        <v>7.2920000000000007E-3</v>
      </c>
      <c r="S59" s="37">
        <f>+P59+Q59+R59</f>
        <v>1.9987000000000001E-2</v>
      </c>
      <c r="T59" s="287">
        <f>F59+O59+S59</f>
        <v>0.54186099999999993</v>
      </c>
    </row>
    <row r="60" spans="2:35" s="22" customFormat="1" x14ac:dyDescent="0.25">
      <c r="B60" s="136" t="s">
        <v>46</v>
      </c>
      <c r="C60" s="356"/>
      <c r="D60" s="356"/>
      <c r="E60" s="356"/>
      <c r="F60" s="365"/>
      <c r="G60" s="367"/>
      <c r="H60" s="64">
        <f t="shared" si="4"/>
        <v>9.5524999999999999E-2</v>
      </c>
      <c r="I60" s="356"/>
      <c r="J60" s="356"/>
      <c r="K60" s="356"/>
      <c r="L60" s="367"/>
      <c r="M60" s="367"/>
      <c r="N60" s="367"/>
      <c r="O60" s="37">
        <f>H60+I59+J59+K59</f>
        <v>0.22086500000000001</v>
      </c>
      <c r="P60" s="379"/>
      <c r="Q60" s="35">
        <f t="shared" si="5"/>
        <v>4.6199999999999998E-2</v>
      </c>
      <c r="R60" s="356"/>
      <c r="S60" s="37">
        <f>+P59+Q60+R59</f>
        <v>6.6186999999999996E-2</v>
      </c>
      <c r="T60" s="287">
        <f>F59+O60+S60</f>
        <v>0.68358600000000003</v>
      </c>
    </row>
    <row r="61" spans="2:35" s="22" customFormat="1" x14ac:dyDescent="0.25">
      <c r="B61" s="136" t="s">
        <v>8</v>
      </c>
      <c r="C61" s="356"/>
      <c r="D61" s="356"/>
      <c r="E61" s="356"/>
      <c r="F61" s="365"/>
      <c r="G61" s="367"/>
      <c r="H61" s="64">
        <f t="shared" si="4"/>
        <v>8.7431999999999996E-2</v>
      </c>
      <c r="I61" s="356"/>
      <c r="J61" s="356"/>
      <c r="K61" s="356"/>
      <c r="L61" s="367"/>
      <c r="M61" s="367"/>
      <c r="N61" s="367"/>
      <c r="O61" s="37">
        <f>H61+I59+J59+K59</f>
        <v>0.21277199999999999</v>
      </c>
      <c r="P61" s="379"/>
      <c r="Q61" s="35">
        <f t="shared" si="5"/>
        <v>2.7300000000000001E-2</v>
      </c>
      <c r="R61" s="356"/>
      <c r="S61" s="37">
        <f>+P59+Q61+R59</f>
        <v>4.7287000000000003E-2</v>
      </c>
      <c r="T61" s="287">
        <f>F59+O61+S61</f>
        <v>0.65659299999999998</v>
      </c>
    </row>
    <row r="62" spans="2:35" s="22" customFormat="1" x14ac:dyDescent="0.25">
      <c r="B62" s="136" t="s">
        <v>9</v>
      </c>
      <c r="C62" s="356"/>
      <c r="D62" s="356"/>
      <c r="E62" s="356"/>
      <c r="F62" s="365"/>
      <c r="G62" s="367"/>
      <c r="H62" s="64">
        <f t="shared" si="4"/>
        <v>8.7799999999999989E-2</v>
      </c>
      <c r="I62" s="356"/>
      <c r="J62" s="356"/>
      <c r="K62" s="356"/>
      <c r="L62" s="367"/>
      <c r="M62" s="367"/>
      <c r="N62" s="367"/>
      <c r="O62" s="37">
        <f>H62+I59+J59+K59</f>
        <v>0.21313999999999997</v>
      </c>
      <c r="P62" s="379"/>
      <c r="Q62" s="35">
        <f t="shared" si="5"/>
        <v>2.2100000000000002E-2</v>
      </c>
      <c r="R62" s="356"/>
      <c r="S62" s="37">
        <f>+P59+Q62+R59</f>
        <v>4.2086999999999999E-2</v>
      </c>
      <c r="T62" s="287">
        <f>F59+O62+S62</f>
        <v>0.65176099999999992</v>
      </c>
    </row>
    <row r="63" spans="2:35" s="22" customFormat="1" x14ac:dyDescent="0.25">
      <c r="B63" s="136" t="s">
        <v>10</v>
      </c>
      <c r="C63" s="356"/>
      <c r="D63" s="356"/>
      <c r="E63" s="356"/>
      <c r="F63" s="365"/>
      <c r="G63" s="367"/>
      <c r="H63" s="64">
        <f t="shared" si="4"/>
        <v>6.5604999999999997E-2</v>
      </c>
      <c r="I63" s="356"/>
      <c r="J63" s="356"/>
      <c r="K63" s="356"/>
      <c r="L63" s="367"/>
      <c r="M63" s="367"/>
      <c r="N63" s="367"/>
      <c r="O63" s="37">
        <f>H63+I59+J59+K59</f>
        <v>0.190945</v>
      </c>
      <c r="P63" s="379"/>
      <c r="Q63" s="35">
        <f t="shared" si="5"/>
        <v>1.5800000000000002E-2</v>
      </c>
      <c r="R63" s="356"/>
      <c r="S63" s="37">
        <f>+P59+Q63+R59</f>
        <v>3.5786999999999999E-2</v>
      </c>
      <c r="T63" s="287">
        <f>F59+O63+S63</f>
        <v>0.62326599999999999</v>
      </c>
    </row>
    <row r="64" spans="2:35" s="22" customFormat="1" x14ac:dyDescent="0.25">
      <c r="B64" s="136" t="s">
        <v>11</v>
      </c>
      <c r="C64" s="357"/>
      <c r="D64" s="357"/>
      <c r="E64" s="357"/>
      <c r="F64" s="366"/>
      <c r="G64" s="368"/>
      <c r="H64" s="64">
        <f t="shared" si="4"/>
        <v>3.3231000000000004E-2</v>
      </c>
      <c r="I64" s="357"/>
      <c r="J64" s="357"/>
      <c r="K64" s="357"/>
      <c r="L64" s="368"/>
      <c r="M64" s="368"/>
      <c r="N64" s="368"/>
      <c r="O64" s="37">
        <f>H64+I59+J59+K59</f>
        <v>0.15857099999999999</v>
      </c>
      <c r="P64" s="380"/>
      <c r="Q64" s="38">
        <f t="shared" si="5"/>
        <v>6.6E-3</v>
      </c>
      <c r="R64" s="357"/>
      <c r="S64" s="37">
        <f>+P59+Q64+R59</f>
        <v>2.6587E-2</v>
      </c>
      <c r="T64" s="287">
        <f>F59+O64+S64</f>
        <v>0.58169199999999999</v>
      </c>
    </row>
    <row r="65" spans="2:21" s="22" customFormat="1" x14ac:dyDescent="0.25">
      <c r="B65" s="129" t="s">
        <v>28</v>
      </c>
      <c r="C65" s="39"/>
      <c r="D65" s="40"/>
      <c r="E65" s="39"/>
      <c r="F65" s="42"/>
      <c r="G65" s="60"/>
      <c r="H65" s="39"/>
      <c r="I65" s="40"/>
      <c r="J65" s="39"/>
      <c r="K65" s="39"/>
      <c r="L65" s="39"/>
      <c r="M65" s="39"/>
      <c r="N65" s="39"/>
      <c r="O65" s="42"/>
      <c r="P65" s="39"/>
      <c r="Q65" s="40"/>
      <c r="R65" s="41"/>
      <c r="S65" s="41"/>
      <c r="T65" s="288"/>
    </row>
    <row r="66" spans="2:21" s="22" customFormat="1" x14ac:dyDescent="0.25">
      <c r="B66" s="137" t="s">
        <v>20</v>
      </c>
      <c r="C66" s="367" t="s">
        <v>26</v>
      </c>
      <c r="D66" s="367" t="s">
        <v>26</v>
      </c>
      <c r="E66" s="375">
        <f>D173</f>
        <v>58.93</v>
      </c>
      <c r="F66" s="373">
        <f>SUM(C66:E68)</f>
        <v>58.93</v>
      </c>
      <c r="G66" s="44">
        <f>E175</f>
        <v>73.39</v>
      </c>
      <c r="H66" s="367" t="s">
        <v>26</v>
      </c>
      <c r="I66" s="367" t="s">
        <v>26</v>
      </c>
      <c r="J66" s="367" t="s">
        <v>26</v>
      </c>
      <c r="K66" s="367" t="s">
        <v>26</v>
      </c>
      <c r="L66" s="375">
        <f>E187</f>
        <v>0</v>
      </c>
      <c r="M66" s="375">
        <f>E188</f>
        <v>0</v>
      </c>
      <c r="N66" s="375">
        <f>E189</f>
        <v>0</v>
      </c>
      <c r="O66" s="45">
        <f>G66+L66+M66+N66</f>
        <v>73.39</v>
      </c>
      <c r="P66" s="367" t="s">
        <v>26</v>
      </c>
      <c r="Q66" s="375">
        <f>D193</f>
        <v>-23.13</v>
      </c>
      <c r="R66" s="367" t="s">
        <v>26</v>
      </c>
      <c r="S66" s="373">
        <f>Q66</f>
        <v>-23.13</v>
      </c>
      <c r="T66" s="289">
        <f>F66+O66+S66</f>
        <v>109.19</v>
      </c>
    </row>
    <row r="67" spans="2:21" s="22" customFormat="1" x14ac:dyDescent="0.25">
      <c r="B67" s="130" t="s">
        <v>18</v>
      </c>
      <c r="C67" s="356"/>
      <c r="D67" s="356"/>
      <c r="E67" s="375"/>
      <c r="F67" s="373"/>
      <c r="G67" s="44">
        <f>E176</f>
        <v>468.45000000000005</v>
      </c>
      <c r="H67" s="356"/>
      <c r="I67" s="356"/>
      <c r="J67" s="356"/>
      <c r="K67" s="356"/>
      <c r="L67" s="375"/>
      <c r="M67" s="375"/>
      <c r="N67" s="375"/>
      <c r="O67" s="138">
        <f>G67+L66+M66+N66</f>
        <v>468.45000000000005</v>
      </c>
      <c r="P67" s="356"/>
      <c r="Q67" s="375"/>
      <c r="R67" s="356"/>
      <c r="S67" s="373"/>
      <c r="T67" s="290">
        <f>F66+O67+S66</f>
        <v>504.25</v>
      </c>
    </row>
    <row r="68" spans="2:21" s="22" customFormat="1" x14ac:dyDescent="0.25">
      <c r="B68" s="131" t="s">
        <v>19</v>
      </c>
      <c r="C68" s="357"/>
      <c r="D68" s="357"/>
      <c r="E68" s="376"/>
      <c r="F68" s="374"/>
      <c r="G68" s="47">
        <f>E177</f>
        <v>1152.93</v>
      </c>
      <c r="H68" s="357"/>
      <c r="I68" s="357"/>
      <c r="J68" s="357"/>
      <c r="K68" s="357"/>
      <c r="L68" s="376"/>
      <c r="M68" s="376"/>
      <c r="N68" s="376"/>
      <c r="O68" s="139">
        <f>G68+L66+M66+N66</f>
        <v>1152.93</v>
      </c>
      <c r="P68" s="357"/>
      <c r="Q68" s="376"/>
      <c r="R68" s="357"/>
      <c r="S68" s="374"/>
      <c r="T68" s="291">
        <f>F66+O68+S66</f>
        <v>1188.73</v>
      </c>
    </row>
    <row r="69" spans="2:21" s="22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22" customFormat="1" x14ac:dyDescent="0.25">
      <c r="B70" s="61" t="s">
        <v>21</v>
      </c>
      <c r="C70" s="62"/>
      <c r="D70" s="62"/>
      <c r="E70" s="62"/>
      <c r="F70" s="63"/>
      <c r="G70" s="62"/>
      <c r="H70" s="62"/>
      <c r="I70" s="62"/>
      <c r="J70" s="62"/>
      <c r="K70" s="62"/>
      <c r="L70" s="62"/>
      <c r="M70" s="62"/>
      <c r="N70" s="62"/>
      <c r="O70" s="63"/>
      <c r="P70" s="62"/>
      <c r="Q70" s="62"/>
      <c r="T70" s="314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09"/>
    </row>
    <row r="72" spans="2:21" ht="24" customHeight="1" x14ac:dyDescent="0.25">
      <c r="B72" s="275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09"/>
    </row>
    <row r="73" spans="2:21" s="22" customFormat="1" ht="15" customHeight="1" x14ac:dyDescent="0.25">
      <c r="B73" s="124" t="s">
        <v>61</v>
      </c>
      <c r="C73" s="70"/>
      <c r="D73" s="71"/>
      <c r="E73" s="71"/>
      <c r="F73" s="359" t="s">
        <v>25</v>
      </c>
      <c r="G73" s="107"/>
      <c r="H73" s="108"/>
      <c r="I73" s="108"/>
      <c r="J73" s="108"/>
      <c r="K73" s="108"/>
      <c r="L73" s="108"/>
      <c r="M73" s="108"/>
      <c r="N73" s="108"/>
      <c r="O73" s="359" t="s">
        <v>38</v>
      </c>
      <c r="P73" s="107"/>
      <c r="Q73" s="108"/>
      <c r="R73" s="108"/>
      <c r="S73" s="359" t="s">
        <v>27</v>
      </c>
      <c r="T73" s="362" t="s">
        <v>7</v>
      </c>
    </row>
    <row r="74" spans="2:21" s="22" customFormat="1" ht="15" customHeight="1" x14ac:dyDescent="0.25">
      <c r="B74" s="125" t="s">
        <v>34</v>
      </c>
      <c r="C74" s="105"/>
      <c r="D74" s="106"/>
      <c r="E74" s="106"/>
      <c r="F74" s="360"/>
      <c r="G74" s="109"/>
      <c r="H74" s="110"/>
      <c r="I74" s="110"/>
      <c r="J74" s="110"/>
      <c r="K74" s="110"/>
      <c r="L74" s="110"/>
      <c r="M74" s="110"/>
      <c r="N74" s="110"/>
      <c r="O74" s="360"/>
      <c r="P74" s="109"/>
      <c r="Q74" s="110"/>
      <c r="R74" s="110"/>
      <c r="S74" s="360"/>
      <c r="T74" s="363"/>
    </row>
    <row r="75" spans="2:21" s="22" customFormat="1" ht="15" customHeight="1" x14ac:dyDescent="0.25">
      <c r="B75" s="126" t="s">
        <v>67</v>
      </c>
      <c r="C75" s="31" t="s">
        <v>56</v>
      </c>
      <c r="D75" s="31" t="s">
        <v>14</v>
      </c>
      <c r="E75" s="31" t="s">
        <v>0</v>
      </c>
      <c r="F75" s="361"/>
      <c r="G75" s="53" t="s">
        <v>15</v>
      </c>
      <c r="H75" s="53" t="s">
        <v>16</v>
      </c>
      <c r="I75" s="53" t="s">
        <v>6</v>
      </c>
      <c r="J75" s="53" t="s">
        <v>5</v>
      </c>
      <c r="K75" s="53" t="s">
        <v>1</v>
      </c>
      <c r="L75" s="32" t="s">
        <v>23</v>
      </c>
      <c r="M75" s="33" t="s">
        <v>24</v>
      </c>
      <c r="N75" s="32" t="s">
        <v>47</v>
      </c>
      <c r="O75" s="361"/>
      <c r="P75" s="53" t="s">
        <v>4</v>
      </c>
      <c r="Q75" s="54" t="s">
        <v>2</v>
      </c>
      <c r="R75" s="53" t="s">
        <v>17</v>
      </c>
      <c r="S75" s="361"/>
      <c r="T75" s="364"/>
    </row>
    <row r="76" spans="2:21" s="22" customFormat="1" x14ac:dyDescent="0.25">
      <c r="B76" s="127" t="s">
        <v>66</v>
      </c>
      <c r="C76" s="93"/>
      <c r="D76" s="91"/>
      <c r="E76" s="91"/>
      <c r="F76" s="98"/>
      <c r="G76" s="91"/>
      <c r="H76" s="93"/>
      <c r="I76" s="91"/>
      <c r="J76" s="91"/>
      <c r="K76" s="91"/>
      <c r="L76" s="91"/>
      <c r="M76" s="91"/>
      <c r="N76" s="91"/>
      <c r="O76" s="37"/>
      <c r="P76" s="93"/>
      <c r="Q76" s="91"/>
      <c r="R76" s="34"/>
      <c r="S76" s="34"/>
      <c r="T76" s="286"/>
    </row>
    <row r="77" spans="2:21" s="22" customFormat="1" x14ac:dyDescent="0.25">
      <c r="B77" s="136" t="s">
        <v>22</v>
      </c>
      <c r="C77" s="356">
        <f>ROUND(B15*C171,6)</f>
        <v>0.35294900000000001</v>
      </c>
      <c r="D77" s="356">
        <f>ROUND(B15*C172,6)</f>
        <v>3.5638999999999997E-2</v>
      </c>
      <c r="E77" s="356">
        <f>C173</f>
        <v>7.9459999999999999E-3</v>
      </c>
      <c r="F77" s="365">
        <f>SUM(C77:E82)</f>
        <v>0.396534</v>
      </c>
      <c r="G77" s="367" t="s">
        <v>26</v>
      </c>
      <c r="H77" s="64">
        <f t="shared" ref="H77:H82" si="6">F178</f>
        <v>0</v>
      </c>
      <c r="I77" s="356">
        <f>ROUND(B15*F184,6)</f>
        <v>0.109699</v>
      </c>
      <c r="J77" s="356">
        <f>C185</f>
        <v>1.186E-3</v>
      </c>
      <c r="K77" s="356">
        <f>C186</f>
        <v>1.4455000000000001E-2</v>
      </c>
      <c r="L77" s="367" t="s">
        <v>26</v>
      </c>
      <c r="M77" s="367" t="s">
        <v>26</v>
      </c>
      <c r="N77" s="367" t="s">
        <v>26</v>
      </c>
      <c r="O77" s="37">
        <f>H77+I77+J77+K77</f>
        <v>0.12534000000000001</v>
      </c>
      <c r="P77" s="379">
        <f>C192</f>
        <v>1.2695E-2</v>
      </c>
      <c r="Q77" s="35">
        <f t="shared" ref="Q77:Q82" si="7">C193</f>
        <v>0</v>
      </c>
      <c r="R77" s="356">
        <f>C199</f>
        <v>7.2920000000000007E-3</v>
      </c>
      <c r="S77" s="37">
        <f>+P77+Q77+R77</f>
        <v>1.9987000000000001E-2</v>
      </c>
      <c r="T77" s="287">
        <f>F77+O77+S77</f>
        <v>0.54186099999999993</v>
      </c>
    </row>
    <row r="78" spans="2:21" s="22" customFormat="1" x14ac:dyDescent="0.25">
      <c r="B78" s="136" t="s">
        <v>46</v>
      </c>
      <c r="C78" s="356"/>
      <c r="D78" s="356"/>
      <c r="E78" s="356"/>
      <c r="F78" s="365"/>
      <c r="G78" s="367"/>
      <c r="H78" s="64">
        <f t="shared" si="6"/>
        <v>0.11729200000000001</v>
      </c>
      <c r="I78" s="356"/>
      <c r="J78" s="356"/>
      <c r="K78" s="356"/>
      <c r="L78" s="367"/>
      <c r="M78" s="367"/>
      <c r="N78" s="367"/>
      <c r="O78" s="37">
        <f>H78+I77+J77+K77</f>
        <v>0.24263199999999999</v>
      </c>
      <c r="P78" s="379"/>
      <c r="Q78" s="35">
        <f t="shared" si="7"/>
        <v>4.6199999999999998E-2</v>
      </c>
      <c r="R78" s="356"/>
      <c r="S78" s="37">
        <f>+P77+Q78+R77</f>
        <v>6.6186999999999996E-2</v>
      </c>
      <c r="T78" s="287">
        <f>F77+O78+S78</f>
        <v>0.70535300000000001</v>
      </c>
    </row>
    <row r="79" spans="2:21" s="22" customFormat="1" x14ac:dyDescent="0.25">
      <c r="B79" s="136" t="s">
        <v>8</v>
      </c>
      <c r="C79" s="356"/>
      <c r="D79" s="356"/>
      <c r="E79" s="356"/>
      <c r="F79" s="365"/>
      <c r="G79" s="367"/>
      <c r="H79" s="64">
        <f t="shared" si="6"/>
        <v>0.107354</v>
      </c>
      <c r="I79" s="356"/>
      <c r="J79" s="356"/>
      <c r="K79" s="356"/>
      <c r="L79" s="367"/>
      <c r="M79" s="367"/>
      <c r="N79" s="367"/>
      <c r="O79" s="37">
        <f>H79+I77+J77+K77</f>
        <v>0.23269399999999998</v>
      </c>
      <c r="P79" s="379"/>
      <c r="Q79" s="35">
        <f t="shared" si="7"/>
        <v>2.7300000000000001E-2</v>
      </c>
      <c r="R79" s="356"/>
      <c r="S79" s="37">
        <f>+P77+Q79+R77</f>
        <v>4.7287000000000003E-2</v>
      </c>
      <c r="T79" s="287">
        <f>F77+O79+S79</f>
        <v>0.67651499999999998</v>
      </c>
    </row>
    <row r="80" spans="2:21" s="22" customFormat="1" x14ac:dyDescent="0.25">
      <c r="B80" s="136" t="s">
        <v>9</v>
      </c>
      <c r="C80" s="356"/>
      <c r="D80" s="356"/>
      <c r="E80" s="356"/>
      <c r="F80" s="365"/>
      <c r="G80" s="367"/>
      <c r="H80" s="64">
        <f t="shared" si="6"/>
        <v>0.107806</v>
      </c>
      <c r="I80" s="356"/>
      <c r="J80" s="356"/>
      <c r="K80" s="356"/>
      <c r="L80" s="367"/>
      <c r="M80" s="367"/>
      <c r="N80" s="367"/>
      <c r="O80" s="37">
        <f>H80+I77+J77+K77</f>
        <v>0.23314599999999999</v>
      </c>
      <c r="P80" s="379"/>
      <c r="Q80" s="35">
        <f t="shared" si="7"/>
        <v>2.2100000000000002E-2</v>
      </c>
      <c r="R80" s="356"/>
      <c r="S80" s="37">
        <f>+P77+Q80+R77</f>
        <v>4.2086999999999999E-2</v>
      </c>
      <c r="T80" s="287">
        <f>F77+O80+S80</f>
        <v>0.671767</v>
      </c>
    </row>
    <row r="81" spans="2:21" s="22" customFormat="1" x14ac:dyDescent="0.25">
      <c r="B81" s="136" t="s">
        <v>10</v>
      </c>
      <c r="C81" s="356"/>
      <c r="D81" s="356"/>
      <c r="E81" s="356"/>
      <c r="F81" s="365"/>
      <c r="G81" s="367"/>
      <c r="H81" s="64">
        <f t="shared" si="6"/>
        <v>8.0554000000000001E-2</v>
      </c>
      <c r="I81" s="356"/>
      <c r="J81" s="356"/>
      <c r="K81" s="356"/>
      <c r="L81" s="367"/>
      <c r="M81" s="367"/>
      <c r="N81" s="367"/>
      <c r="O81" s="37">
        <f>H81+I77+J77+K77</f>
        <v>0.20589399999999999</v>
      </c>
      <c r="P81" s="379"/>
      <c r="Q81" s="35">
        <f t="shared" si="7"/>
        <v>1.5800000000000002E-2</v>
      </c>
      <c r="R81" s="356"/>
      <c r="S81" s="37">
        <f>+P77+Q81+R77</f>
        <v>3.5786999999999999E-2</v>
      </c>
      <c r="T81" s="287">
        <f>F77+O81+S81</f>
        <v>0.63821499999999998</v>
      </c>
    </row>
    <row r="82" spans="2:21" s="22" customFormat="1" x14ac:dyDescent="0.25">
      <c r="B82" s="136" t="s">
        <v>11</v>
      </c>
      <c r="C82" s="357"/>
      <c r="D82" s="357"/>
      <c r="E82" s="357"/>
      <c r="F82" s="366"/>
      <c r="G82" s="368"/>
      <c r="H82" s="64">
        <f t="shared" si="6"/>
        <v>4.0804E-2</v>
      </c>
      <c r="I82" s="357"/>
      <c r="J82" s="357"/>
      <c r="K82" s="357"/>
      <c r="L82" s="368"/>
      <c r="M82" s="368"/>
      <c r="N82" s="368"/>
      <c r="O82" s="37">
        <f>H82+I77+J77+K77</f>
        <v>0.16614399999999999</v>
      </c>
      <c r="P82" s="380"/>
      <c r="Q82" s="38">
        <f t="shared" si="7"/>
        <v>6.6E-3</v>
      </c>
      <c r="R82" s="357"/>
      <c r="S82" s="37">
        <f>+P77+Q82+R77</f>
        <v>2.6587E-2</v>
      </c>
      <c r="T82" s="287">
        <f>F77+O82+S82</f>
        <v>0.58926500000000004</v>
      </c>
    </row>
    <row r="83" spans="2:21" s="22" customFormat="1" x14ac:dyDescent="0.25">
      <c r="B83" s="129" t="s">
        <v>28</v>
      </c>
      <c r="C83" s="39"/>
      <c r="D83" s="40"/>
      <c r="E83" s="39"/>
      <c r="F83" s="42"/>
      <c r="G83" s="60"/>
      <c r="H83" s="39"/>
      <c r="I83" s="40"/>
      <c r="J83" s="39"/>
      <c r="K83" s="39"/>
      <c r="L83" s="39"/>
      <c r="M83" s="39"/>
      <c r="N83" s="39"/>
      <c r="O83" s="42"/>
      <c r="P83" s="39"/>
      <c r="Q83" s="40"/>
      <c r="R83" s="41"/>
      <c r="S83" s="41"/>
      <c r="T83" s="288"/>
    </row>
    <row r="84" spans="2:21" s="22" customFormat="1" x14ac:dyDescent="0.25">
      <c r="B84" s="137" t="s">
        <v>20</v>
      </c>
      <c r="C84" s="367" t="s">
        <v>26</v>
      </c>
      <c r="D84" s="367" t="s">
        <v>26</v>
      </c>
      <c r="E84" s="375">
        <f>D173</f>
        <v>58.93</v>
      </c>
      <c r="F84" s="373">
        <f>SUM(C84:E86)</f>
        <v>58.93</v>
      </c>
      <c r="G84" s="44">
        <f>F175</f>
        <v>65.88</v>
      </c>
      <c r="H84" s="367" t="s">
        <v>26</v>
      </c>
      <c r="I84" s="367" t="s">
        <v>26</v>
      </c>
      <c r="J84" s="367" t="s">
        <v>26</v>
      </c>
      <c r="K84" s="367" t="s">
        <v>26</v>
      </c>
      <c r="L84" s="375">
        <f>F187</f>
        <v>0</v>
      </c>
      <c r="M84" s="375">
        <f>F188</f>
        <v>0</v>
      </c>
      <c r="N84" s="375">
        <f>F189</f>
        <v>0</v>
      </c>
      <c r="O84" s="45">
        <f>G84+L84+M84+N84</f>
        <v>65.88</v>
      </c>
      <c r="P84" s="367" t="s">
        <v>26</v>
      </c>
      <c r="Q84" s="375">
        <f>D193</f>
        <v>-23.13</v>
      </c>
      <c r="R84" s="367" t="s">
        <v>26</v>
      </c>
      <c r="S84" s="373">
        <f>Q84</f>
        <v>-23.13</v>
      </c>
      <c r="T84" s="289">
        <f>F84+O84+S84</f>
        <v>101.68</v>
      </c>
    </row>
    <row r="85" spans="2:21" s="22" customFormat="1" x14ac:dyDescent="0.25">
      <c r="B85" s="130" t="s">
        <v>18</v>
      </c>
      <c r="C85" s="356"/>
      <c r="D85" s="356"/>
      <c r="E85" s="375"/>
      <c r="F85" s="373"/>
      <c r="G85" s="44">
        <f>F176</f>
        <v>460.09000000000003</v>
      </c>
      <c r="H85" s="356"/>
      <c r="I85" s="356"/>
      <c r="J85" s="356"/>
      <c r="K85" s="356"/>
      <c r="L85" s="375"/>
      <c r="M85" s="375"/>
      <c r="N85" s="375"/>
      <c r="O85" s="138">
        <f>G85+L84+M84+N84</f>
        <v>460.09000000000003</v>
      </c>
      <c r="P85" s="356"/>
      <c r="Q85" s="375"/>
      <c r="R85" s="356"/>
      <c r="S85" s="373"/>
      <c r="T85" s="290">
        <f>F84+O85+S84</f>
        <v>495.89</v>
      </c>
    </row>
    <row r="86" spans="2:21" s="22" customFormat="1" x14ac:dyDescent="0.25">
      <c r="B86" s="131" t="s">
        <v>19</v>
      </c>
      <c r="C86" s="357"/>
      <c r="D86" s="357"/>
      <c r="E86" s="376"/>
      <c r="F86" s="374"/>
      <c r="G86" s="47">
        <f>F177</f>
        <v>960.54000000000008</v>
      </c>
      <c r="H86" s="357"/>
      <c r="I86" s="357"/>
      <c r="J86" s="357"/>
      <c r="K86" s="357"/>
      <c r="L86" s="376"/>
      <c r="M86" s="376"/>
      <c r="N86" s="376"/>
      <c r="O86" s="139">
        <f>G86+L84+M84+N84</f>
        <v>960.54000000000008</v>
      </c>
      <c r="P86" s="357"/>
      <c r="Q86" s="376"/>
      <c r="R86" s="357"/>
      <c r="S86" s="374"/>
      <c r="T86" s="291">
        <f>F84+O86+S84</f>
        <v>996.34</v>
      </c>
    </row>
    <row r="87" spans="2:21" s="22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22" customFormat="1" x14ac:dyDescent="0.25">
      <c r="B88" s="61" t="s">
        <v>21</v>
      </c>
      <c r="C88" s="62"/>
      <c r="D88" s="62"/>
      <c r="E88" s="62"/>
      <c r="F88" s="63"/>
      <c r="G88" s="62"/>
      <c r="H88" s="62"/>
      <c r="I88" s="62"/>
      <c r="J88" s="62"/>
      <c r="K88" s="62"/>
      <c r="L88" s="62"/>
      <c r="M88" s="62"/>
      <c r="N88" s="62"/>
      <c r="O88" s="63"/>
      <c r="P88" s="62"/>
      <c r="Q88" s="62"/>
      <c r="T88" s="314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09"/>
    </row>
    <row r="90" spans="2:21" ht="24" customHeight="1" x14ac:dyDescent="0.25">
      <c r="B90" s="275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09"/>
    </row>
    <row r="91" spans="2:21" s="22" customFormat="1" ht="15" customHeight="1" x14ac:dyDescent="0.25">
      <c r="B91" s="124" t="s">
        <v>61</v>
      </c>
      <c r="C91" s="103"/>
      <c r="D91" s="104"/>
      <c r="E91" s="104"/>
      <c r="F91" s="359" t="s">
        <v>25</v>
      </c>
      <c r="G91" s="107"/>
      <c r="H91" s="108"/>
      <c r="I91" s="108"/>
      <c r="J91" s="108"/>
      <c r="K91" s="108"/>
      <c r="L91" s="108"/>
      <c r="M91" s="108"/>
      <c r="N91" s="108"/>
      <c r="O91" s="359" t="s">
        <v>38</v>
      </c>
      <c r="P91" s="107"/>
      <c r="Q91" s="108"/>
      <c r="R91" s="108"/>
      <c r="S91" s="359" t="s">
        <v>27</v>
      </c>
      <c r="T91" s="362" t="s">
        <v>7</v>
      </c>
    </row>
    <row r="92" spans="2:21" s="22" customFormat="1" ht="15" customHeight="1" x14ac:dyDescent="0.25">
      <c r="B92" s="133" t="s">
        <v>35</v>
      </c>
      <c r="C92" s="105"/>
      <c r="D92" s="106"/>
      <c r="E92" s="106"/>
      <c r="F92" s="360"/>
      <c r="G92" s="109"/>
      <c r="H92" s="110"/>
      <c r="I92" s="110"/>
      <c r="J92" s="110"/>
      <c r="K92" s="110"/>
      <c r="L92" s="110"/>
      <c r="M92" s="110"/>
      <c r="N92" s="110"/>
      <c r="O92" s="360"/>
      <c r="P92" s="109"/>
      <c r="Q92" s="110"/>
      <c r="R92" s="110"/>
      <c r="S92" s="360"/>
      <c r="T92" s="363"/>
    </row>
    <row r="93" spans="2:21" s="22" customFormat="1" ht="15" customHeight="1" x14ac:dyDescent="0.25">
      <c r="B93" s="126" t="s">
        <v>67</v>
      </c>
      <c r="C93" s="31" t="s">
        <v>56</v>
      </c>
      <c r="D93" s="31" t="s">
        <v>14</v>
      </c>
      <c r="E93" s="31" t="s">
        <v>0</v>
      </c>
      <c r="F93" s="361"/>
      <c r="G93" s="53" t="s">
        <v>15</v>
      </c>
      <c r="H93" s="53" t="s">
        <v>16</v>
      </c>
      <c r="I93" s="53" t="s">
        <v>6</v>
      </c>
      <c r="J93" s="53" t="s">
        <v>5</v>
      </c>
      <c r="K93" s="53" t="s">
        <v>1</v>
      </c>
      <c r="L93" s="32" t="s">
        <v>23</v>
      </c>
      <c r="M93" s="33" t="s">
        <v>24</v>
      </c>
      <c r="N93" s="32" t="s">
        <v>47</v>
      </c>
      <c r="O93" s="361"/>
      <c r="P93" s="53" t="s">
        <v>4</v>
      </c>
      <c r="Q93" s="53" t="s">
        <v>2</v>
      </c>
      <c r="R93" s="53" t="s">
        <v>17</v>
      </c>
      <c r="S93" s="361"/>
      <c r="T93" s="364"/>
    </row>
    <row r="94" spans="2:21" s="22" customFormat="1" x14ac:dyDescent="0.25">
      <c r="B94" s="127" t="s">
        <v>66</v>
      </c>
      <c r="C94" s="93"/>
      <c r="D94" s="91"/>
      <c r="E94" s="91"/>
      <c r="F94" s="37"/>
      <c r="G94" s="93"/>
      <c r="H94" s="91"/>
      <c r="I94" s="91"/>
      <c r="J94" s="91"/>
      <c r="K94" s="91"/>
      <c r="L94" s="91"/>
      <c r="M94" s="91"/>
      <c r="N94" s="91"/>
      <c r="O94" s="37"/>
      <c r="P94" s="91"/>
      <c r="Q94" s="91"/>
      <c r="R94" s="34"/>
      <c r="S94" s="34"/>
      <c r="T94" s="286"/>
    </row>
    <row r="95" spans="2:21" s="22" customFormat="1" x14ac:dyDescent="0.25">
      <c r="B95" s="136" t="s">
        <v>22</v>
      </c>
      <c r="C95" s="356">
        <f>ROUND(B15*C171,6)</f>
        <v>0.35294900000000001</v>
      </c>
      <c r="D95" s="356">
        <f>ROUND(B15*C172,6)</f>
        <v>3.5638999999999997E-2</v>
      </c>
      <c r="E95" s="356">
        <f>C173</f>
        <v>7.9459999999999999E-3</v>
      </c>
      <c r="F95" s="365">
        <f>SUM(C95:E100)</f>
        <v>0.396534</v>
      </c>
      <c r="G95" s="367" t="s">
        <v>26</v>
      </c>
      <c r="H95" s="35">
        <f t="shared" ref="H95:H100" si="8">G178</f>
        <v>0</v>
      </c>
      <c r="I95" s="356">
        <f>ROUND(B15*G184,6)</f>
        <v>0.109699</v>
      </c>
      <c r="J95" s="356">
        <f>C185</f>
        <v>1.186E-3</v>
      </c>
      <c r="K95" s="356">
        <f>C186</f>
        <v>1.4455000000000001E-2</v>
      </c>
      <c r="L95" s="367" t="s">
        <v>26</v>
      </c>
      <c r="M95" s="367" t="s">
        <v>26</v>
      </c>
      <c r="N95" s="367" t="s">
        <v>26</v>
      </c>
      <c r="O95" s="37">
        <f>H95+I95+J95+K95</f>
        <v>0.12534000000000001</v>
      </c>
      <c r="P95" s="356">
        <f>C192</f>
        <v>1.2695E-2</v>
      </c>
      <c r="Q95" s="35">
        <f t="shared" ref="Q95:Q100" si="9">C193</f>
        <v>0</v>
      </c>
      <c r="R95" s="356">
        <f>C199</f>
        <v>7.2920000000000007E-3</v>
      </c>
      <c r="S95" s="37">
        <f>+P95+Q95+R95</f>
        <v>1.9987000000000001E-2</v>
      </c>
      <c r="T95" s="287">
        <f>F95+O95+S95</f>
        <v>0.54186099999999993</v>
      </c>
    </row>
    <row r="96" spans="2:21" s="22" customFormat="1" x14ac:dyDescent="0.25">
      <c r="B96" s="136" t="s">
        <v>46</v>
      </c>
      <c r="C96" s="356"/>
      <c r="D96" s="356"/>
      <c r="E96" s="356"/>
      <c r="F96" s="365"/>
      <c r="G96" s="367"/>
      <c r="H96" s="35">
        <f t="shared" si="8"/>
        <v>0.16543099999999999</v>
      </c>
      <c r="I96" s="356"/>
      <c r="J96" s="356"/>
      <c r="K96" s="356"/>
      <c r="L96" s="367"/>
      <c r="M96" s="367"/>
      <c r="N96" s="367"/>
      <c r="O96" s="37">
        <f>H96+I95+J95+K95</f>
        <v>0.290771</v>
      </c>
      <c r="P96" s="356"/>
      <c r="Q96" s="35">
        <f t="shared" si="9"/>
        <v>4.6199999999999998E-2</v>
      </c>
      <c r="R96" s="356"/>
      <c r="S96" s="37">
        <f>+P95+Q96+R95</f>
        <v>6.6186999999999996E-2</v>
      </c>
      <c r="T96" s="287">
        <f>F95+O96+S96</f>
        <v>0.75349200000000005</v>
      </c>
    </row>
    <row r="97" spans="2:21" s="22" customFormat="1" x14ac:dyDescent="0.25">
      <c r="B97" s="136" t="s">
        <v>8</v>
      </c>
      <c r="C97" s="356"/>
      <c r="D97" s="356"/>
      <c r="E97" s="356"/>
      <c r="F97" s="365"/>
      <c r="G97" s="367"/>
      <c r="H97" s="35">
        <f t="shared" si="8"/>
        <v>0.15141499999999999</v>
      </c>
      <c r="I97" s="356"/>
      <c r="J97" s="356"/>
      <c r="K97" s="356"/>
      <c r="L97" s="367"/>
      <c r="M97" s="367"/>
      <c r="N97" s="367"/>
      <c r="O97" s="37">
        <f>H97+I95+J95+K95</f>
        <v>0.27675500000000003</v>
      </c>
      <c r="P97" s="356"/>
      <c r="Q97" s="35">
        <f t="shared" si="9"/>
        <v>2.7300000000000001E-2</v>
      </c>
      <c r="R97" s="356"/>
      <c r="S97" s="37">
        <f>+P95+Q97+R95</f>
        <v>4.7287000000000003E-2</v>
      </c>
      <c r="T97" s="287">
        <f>F95+O97+S97</f>
        <v>0.72057599999999999</v>
      </c>
    </row>
    <row r="98" spans="2:21" s="22" customFormat="1" x14ac:dyDescent="0.25">
      <c r="B98" s="136" t="s">
        <v>9</v>
      </c>
      <c r="C98" s="356"/>
      <c r="D98" s="356"/>
      <c r="E98" s="356"/>
      <c r="F98" s="365"/>
      <c r="G98" s="367"/>
      <c r="H98" s="35">
        <f t="shared" si="8"/>
        <v>0.15205199999999999</v>
      </c>
      <c r="I98" s="356"/>
      <c r="J98" s="356"/>
      <c r="K98" s="356"/>
      <c r="L98" s="367"/>
      <c r="M98" s="367"/>
      <c r="N98" s="367"/>
      <c r="O98" s="37">
        <f>H98+I95+J95+K95</f>
        <v>0.27739200000000003</v>
      </c>
      <c r="P98" s="356"/>
      <c r="Q98" s="35">
        <f t="shared" si="9"/>
        <v>2.2100000000000002E-2</v>
      </c>
      <c r="R98" s="356"/>
      <c r="S98" s="37">
        <f>+P95+Q98+R95</f>
        <v>4.2086999999999999E-2</v>
      </c>
      <c r="T98" s="287">
        <f>F95+O98+S98</f>
        <v>0.71601300000000001</v>
      </c>
    </row>
    <row r="99" spans="2:21" s="22" customFormat="1" x14ac:dyDescent="0.25">
      <c r="B99" s="136" t="s">
        <v>10</v>
      </c>
      <c r="C99" s="356"/>
      <c r="D99" s="356"/>
      <c r="E99" s="356"/>
      <c r="F99" s="365"/>
      <c r="G99" s="367"/>
      <c r="H99" s="35">
        <f t="shared" si="8"/>
        <v>0.11361399999999999</v>
      </c>
      <c r="I99" s="356"/>
      <c r="J99" s="356"/>
      <c r="K99" s="356"/>
      <c r="L99" s="367"/>
      <c r="M99" s="367"/>
      <c r="N99" s="367"/>
      <c r="O99" s="37">
        <f>H99+I95+J95+K95</f>
        <v>0.23895399999999997</v>
      </c>
      <c r="P99" s="356"/>
      <c r="Q99" s="35">
        <f t="shared" si="9"/>
        <v>1.5800000000000002E-2</v>
      </c>
      <c r="R99" s="356"/>
      <c r="S99" s="37">
        <f>+P95+Q99+R95</f>
        <v>3.5786999999999999E-2</v>
      </c>
      <c r="T99" s="287">
        <f>F95+O99+S99</f>
        <v>0.67127499999999996</v>
      </c>
    </row>
    <row r="100" spans="2:21" s="22" customFormat="1" x14ac:dyDescent="0.25">
      <c r="B100" s="136" t="s">
        <v>11</v>
      </c>
      <c r="C100" s="357"/>
      <c r="D100" s="357"/>
      <c r="E100" s="357"/>
      <c r="F100" s="366"/>
      <c r="G100" s="368"/>
      <c r="H100" s="35">
        <f t="shared" si="8"/>
        <v>5.7549999999999997E-2</v>
      </c>
      <c r="I100" s="357"/>
      <c r="J100" s="357"/>
      <c r="K100" s="357"/>
      <c r="L100" s="368"/>
      <c r="M100" s="368"/>
      <c r="N100" s="368"/>
      <c r="O100" s="37">
        <f>H100+I95+J95+K95</f>
        <v>0.18289</v>
      </c>
      <c r="P100" s="357"/>
      <c r="Q100" s="35">
        <f t="shared" si="9"/>
        <v>6.6E-3</v>
      </c>
      <c r="R100" s="357"/>
      <c r="S100" s="37">
        <f>+P95+Q100+R95</f>
        <v>2.6587E-2</v>
      </c>
      <c r="T100" s="287">
        <f>F95+O100+S100</f>
        <v>0.60601099999999997</v>
      </c>
    </row>
    <row r="101" spans="2:21" s="22" customFormat="1" x14ac:dyDescent="0.25">
      <c r="B101" s="129" t="s">
        <v>28</v>
      </c>
      <c r="C101" s="39"/>
      <c r="D101" s="40"/>
      <c r="E101" s="39"/>
      <c r="F101" s="42"/>
      <c r="G101" s="60"/>
      <c r="H101" s="39"/>
      <c r="I101" s="40"/>
      <c r="J101" s="39"/>
      <c r="K101" s="39"/>
      <c r="L101" s="39"/>
      <c r="M101" s="39"/>
      <c r="N101" s="39"/>
      <c r="O101" s="42"/>
      <c r="P101" s="39"/>
      <c r="Q101" s="40"/>
      <c r="R101" s="41"/>
      <c r="S101" s="41"/>
      <c r="T101" s="288"/>
    </row>
    <row r="102" spans="2:21" s="22" customFormat="1" x14ac:dyDescent="0.25">
      <c r="B102" s="137" t="s">
        <v>20</v>
      </c>
      <c r="C102" s="367" t="s">
        <v>26</v>
      </c>
      <c r="D102" s="367" t="s">
        <v>26</v>
      </c>
      <c r="E102" s="375">
        <f>D173</f>
        <v>58.93</v>
      </c>
      <c r="F102" s="373">
        <f>SUM(C102:E104)</f>
        <v>58.93</v>
      </c>
      <c r="G102" s="44">
        <f>G175</f>
        <v>85.08</v>
      </c>
      <c r="H102" s="367" t="s">
        <v>26</v>
      </c>
      <c r="I102" s="367" t="s">
        <v>26</v>
      </c>
      <c r="J102" s="367" t="s">
        <v>26</v>
      </c>
      <c r="K102" s="367" t="s">
        <v>26</v>
      </c>
      <c r="L102" s="375">
        <f>G187</f>
        <v>-0.34</v>
      </c>
      <c r="M102" s="375">
        <f>G188</f>
        <v>-0.56999999999999995</v>
      </c>
      <c r="N102" s="375">
        <f>G189</f>
        <v>0</v>
      </c>
      <c r="O102" s="45">
        <f>G102+L102+M102+N102</f>
        <v>84.17</v>
      </c>
      <c r="P102" s="367" t="s">
        <v>26</v>
      </c>
      <c r="Q102" s="375">
        <f>D193</f>
        <v>-23.13</v>
      </c>
      <c r="R102" s="367" t="s">
        <v>26</v>
      </c>
      <c r="S102" s="373">
        <f>Q102</f>
        <v>-23.13</v>
      </c>
      <c r="T102" s="289">
        <f>F102+O102+S102</f>
        <v>119.97</v>
      </c>
    </row>
    <row r="103" spans="2:21" s="22" customFormat="1" x14ac:dyDescent="0.25">
      <c r="B103" s="130" t="s">
        <v>18</v>
      </c>
      <c r="C103" s="356"/>
      <c r="D103" s="356"/>
      <c r="E103" s="375"/>
      <c r="F103" s="373"/>
      <c r="G103" s="44">
        <f>G176</f>
        <v>596.30000000000007</v>
      </c>
      <c r="H103" s="356"/>
      <c r="I103" s="356"/>
      <c r="J103" s="356"/>
      <c r="K103" s="356"/>
      <c r="L103" s="375"/>
      <c r="M103" s="375"/>
      <c r="N103" s="375"/>
      <c r="O103" s="138">
        <f>G103+L102+M102+N102</f>
        <v>595.39</v>
      </c>
      <c r="P103" s="356"/>
      <c r="Q103" s="375"/>
      <c r="R103" s="356"/>
      <c r="S103" s="373"/>
      <c r="T103" s="290">
        <f>F102+O103+S102</f>
        <v>631.18999999999994</v>
      </c>
    </row>
    <row r="104" spans="2:21" s="22" customFormat="1" x14ac:dyDescent="0.25">
      <c r="B104" s="131" t="s">
        <v>19</v>
      </c>
      <c r="C104" s="357"/>
      <c r="D104" s="357"/>
      <c r="E104" s="376"/>
      <c r="F104" s="374"/>
      <c r="G104" s="47">
        <f>G177</f>
        <v>1227.19</v>
      </c>
      <c r="H104" s="357"/>
      <c r="I104" s="357"/>
      <c r="J104" s="357"/>
      <c r="K104" s="357"/>
      <c r="L104" s="376"/>
      <c r="M104" s="376"/>
      <c r="N104" s="376"/>
      <c r="O104" s="139">
        <f>G104+L102+M102+N102</f>
        <v>1226.2800000000002</v>
      </c>
      <c r="P104" s="357"/>
      <c r="Q104" s="376"/>
      <c r="R104" s="357"/>
      <c r="S104" s="374"/>
      <c r="T104" s="291">
        <f>F102+O104+S102</f>
        <v>1262.0800000000002</v>
      </c>
    </row>
    <row r="105" spans="2:21" s="22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22" customFormat="1" x14ac:dyDescent="0.25">
      <c r="B106" s="61" t="s">
        <v>21</v>
      </c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3"/>
      <c r="P106" s="62"/>
      <c r="Q106" s="62"/>
      <c r="T106" s="314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09"/>
    </row>
    <row r="108" spans="2:21" ht="24" customHeight="1" x14ac:dyDescent="0.25">
      <c r="B108" s="275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09"/>
    </row>
    <row r="109" spans="2:21" s="22" customFormat="1" ht="15" customHeight="1" x14ac:dyDescent="0.25">
      <c r="B109" s="124" t="s">
        <v>61</v>
      </c>
      <c r="C109" s="103"/>
      <c r="D109" s="104"/>
      <c r="E109" s="104"/>
      <c r="F109" s="359" t="s">
        <v>25</v>
      </c>
      <c r="G109" s="107"/>
      <c r="H109" s="108"/>
      <c r="I109" s="108"/>
      <c r="J109" s="108"/>
      <c r="K109" s="108"/>
      <c r="L109" s="108"/>
      <c r="M109" s="108"/>
      <c r="N109" s="108"/>
      <c r="O109" s="359" t="s">
        <v>38</v>
      </c>
      <c r="P109" s="107"/>
      <c r="Q109" s="108"/>
      <c r="R109" s="108"/>
      <c r="S109" s="359" t="s">
        <v>27</v>
      </c>
      <c r="T109" s="362" t="s">
        <v>7</v>
      </c>
    </row>
    <row r="110" spans="2:21" s="22" customFormat="1" ht="15" customHeight="1" x14ac:dyDescent="0.25">
      <c r="B110" s="133" t="s">
        <v>36</v>
      </c>
      <c r="C110" s="105"/>
      <c r="D110" s="106"/>
      <c r="E110" s="106"/>
      <c r="F110" s="360"/>
      <c r="G110" s="109"/>
      <c r="H110" s="110"/>
      <c r="I110" s="110"/>
      <c r="J110" s="110"/>
      <c r="K110" s="110"/>
      <c r="L110" s="110"/>
      <c r="M110" s="110"/>
      <c r="N110" s="110"/>
      <c r="O110" s="360"/>
      <c r="P110" s="109"/>
      <c r="Q110" s="110"/>
      <c r="R110" s="110"/>
      <c r="S110" s="360"/>
      <c r="T110" s="363"/>
    </row>
    <row r="111" spans="2:21" s="22" customFormat="1" ht="15" customHeight="1" x14ac:dyDescent="0.25">
      <c r="B111" s="126" t="s">
        <v>67</v>
      </c>
      <c r="C111" s="31" t="s">
        <v>56</v>
      </c>
      <c r="D111" s="31" t="s">
        <v>14</v>
      </c>
      <c r="E111" s="31" t="s">
        <v>0</v>
      </c>
      <c r="F111" s="361"/>
      <c r="G111" s="53" t="s">
        <v>15</v>
      </c>
      <c r="H111" s="53" t="s">
        <v>16</v>
      </c>
      <c r="I111" s="53" t="s">
        <v>6</v>
      </c>
      <c r="J111" s="53" t="s">
        <v>5</v>
      </c>
      <c r="K111" s="53" t="s">
        <v>1</v>
      </c>
      <c r="L111" s="32" t="s">
        <v>23</v>
      </c>
      <c r="M111" s="33" t="s">
        <v>24</v>
      </c>
      <c r="N111" s="32" t="s">
        <v>47</v>
      </c>
      <c r="O111" s="361"/>
      <c r="P111" s="53" t="s">
        <v>4</v>
      </c>
      <c r="Q111" s="53" t="s">
        <v>2</v>
      </c>
      <c r="R111" s="53" t="s">
        <v>17</v>
      </c>
      <c r="S111" s="361"/>
      <c r="T111" s="364"/>
    </row>
    <row r="112" spans="2:21" s="22" customFormat="1" x14ac:dyDescent="0.25">
      <c r="B112" s="127" t="s">
        <v>66</v>
      </c>
      <c r="C112" s="93"/>
      <c r="D112" s="91"/>
      <c r="E112" s="91"/>
      <c r="F112" s="98"/>
      <c r="G112" s="91"/>
      <c r="H112" s="93"/>
      <c r="I112" s="91"/>
      <c r="J112" s="91"/>
      <c r="K112" s="91"/>
      <c r="L112" s="91"/>
      <c r="M112" s="114"/>
      <c r="N112" s="91"/>
      <c r="O112" s="37"/>
      <c r="P112" s="93"/>
      <c r="Q112" s="91"/>
      <c r="R112" s="34"/>
      <c r="S112" s="34"/>
      <c r="T112" s="286"/>
    </row>
    <row r="113" spans="2:21" s="22" customFormat="1" x14ac:dyDescent="0.25">
      <c r="B113" s="136" t="s">
        <v>22</v>
      </c>
      <c r="C113" s="356">
        <f>ROUND(B15*C171,6)</f>
        <v>0.35294900000000001</v>
      </c>
      <c r="D113" s="356">
        <f>ROUND(B15*C172,6)</f>
        <v>3.5638999999999997E-2</v>
      </c>
      <c r="E113" s="356">
        <f>C173</f>
        <v>7.9459999999999999E-3</v>
      </c>
      <c r="F113" s="365">
        <f>SUM(C113:E118)</f>
        <v>0.396534</v>
      </c>
      <c r="G113" s="367" t="s">
        <v>26</v>
      </c>
      <c r="H113" s="64">
        <f t="shared" ref="H113:H118" si="10">H178</f>
        <v>0</v>
      </c>
      <c r="I113" s="356">
        <f>ROUND(B15*H184,6)</f>
        <v>0.109699</v>
      </c>
      <c r="J113" s="356">
        <f>C185</f>
        <v>1.186E-3</v>
      </c>
      <c r="K113" s="356">
        <f>C186</f>
        <v>1.4455000000000001E-2</v>
      </c>
      <c r="L113" s="367" t="s">
        <v>26</v>
      </c>
      <c r="M113" s="369" t="s">
        <v>26</v>
      </c>
      <c r="N113" s="367" t="s">
        <v>26</v>
      </c>
      <c r="O113" s="37">
        <f>H113+I113+J113+K113</f>
        <v>0.12534000000000001</v>
      </c>
      <c r="P113" s="379">
        <f>C192</f>
        <v>1.2695E-2</v>
      </c>
      <c r="Q113" s="35">
        <f t="shared" ref="Q113:Q118" si="11">C193</f>
        <v>0</v>
      </c>
      <c r="R113" s="356">
        <f>C199</f>
        <v>7.2920000000000007E-3</v>
      </c>
      <c r="S113" s="37">
        <f>+P113+Q113+R113</f>
        <v>1.9987000000000001E-2</v>
      </c>
      <c r="T113" s="287">
        <f>F113+O113+S113</f>
        <v>0.54186099999999993</v>
      </c>
    </row>
    <row r="114" spans="2:21" s="22" customFormat="1" x14ac:dyDescent="0.25">
      <c r="B114" s="136" t="s">
        <v>46</v>
      </c>
      <c r="C114" s="356"/>
      <c r="D114" s="356"/>
      <c r="E114" s="356"/>
      <c r="F114" s="365"/>
      <c r="G114" s="367"/>
      <c r="H114" s="64">
        <f t="shared" si="10"/>
        <v>0.22603600000000001</v>
      </c>
      <c r="I114" s="356"/>
      <c r="J114" s="356"/>
      <c r="K114" s="356"/>
      <c r="L114" s="367"/>
      <c r="M114" s="369"/>
      <c r="N114" s="367"/>
      <c r="O114" s="37">
        <f>H114+I113+J113+K113</f>
        <v>0.35137600000000002</v>
      </c>
      <c r="P114" s="379"/>
      <c r="Q114" s="35">
        <f t="shared" si="11"/>
        <v>4.6199999999999998E-2</v>
      </c>
      <c r="R114" s="356"/>
      <c r="S114" s="37">
        <f>+P113+Q114+R113</f>
        <v>6.6186999999999996E-2</v>
      </c>
      <c r="T114" s="287">
        <f>F113+O114+S114</f>
        <v>0.81409700000000007</v>
      </c>
    </row>
    <row r="115" spans="2:21" s="22" customFormat="1" x14ac:dyDescent="0.25">
      <c r="B115" s="136" t="s">
        <v>8</v>
      </c>
      <c r="C115" s="356"/>
      <c r="D115" s="356"/>
      <c r="E115" s="356"/>
      <c r="F115" s="365"/>
      <c r="G115" s="367"/>
      <c r="H115" s="64">
        <f t="shared" si="10"/>
        <v>0.20688600000000001</v>
      </c>
      <c r="I115" s="356"/>
      <c r="J115" s="356"/>
      <c r="K115" s="356"/>
      <c r="L115" s="367"/>
      <c r="M115" s="369"/>
      <c r="N115" s="367"/>
      <c r="O115" s="37">
        <f>H115+I113+J113+K113</f>
        <v>0.33222600000000002</v>
      </c>
      <c r="P115" s="379"/>
      <c r="Q115" s="35">
        <f t="shared" si="11"/>
        <v>2.7300000000000001E-2</v>
      </c>
      <c r="R115" s="356"/>
      <c r="S115" s="37">
        <f>+P113+Q115+R113</f>
        <v>4.7287000000000003E-2</v>
      </c>
      <c r="T115" s="287">
        <f>F113+O115+S115</f>
        <v>0.77604700000000004</v>
      </c>
    </row>
    <row r="116" spans="2:21" s="22" customFormat="1" x14ac:dyDescent="0.25">
      <c r="B116" s="136" t="s">
        <v>9</v>
      </c>
      <c r="C116" s="356"/>
      <c r="D116" s="356"/>
      <c r="E116" s="356"/>
      <c r="F116" s="365"/>
      <c r="G116" s="367"/>
      <c r="H116" s="64">
        <f t="shared" si="10"/>
        <v>0.207756</v>
      </c>
      <c r="I116" s="356"/>
      <c r="J116" s="356"/>
      <c r="K116" s="356"/>
      <c r="L116" s="367"/>
      <c r="M116" s="369"/>
      <c r="N116" s="367"/>
      <c r="O116" s="37">
        <f>H116+I113+J113+K113</f>
        <v>0.333096</v>
      </c>
      <c r="P116" s="379"/>
      <c r="Q116" s="35">
        <f t="shared" si="11"/>
        <v>2.2100000000000002E-2</v>
      </c>
      <c r="R116" s="356"/>
      <c r="S116" s="37">
        <f>+P113+Q116+R113</f>
        <v>4.2086999999999999E-2</v>
      </c>
      <c r="T116" s="287">
        <f>F113+O116+S116</f>
        <v>0.77171699999999999</v>
      </c>
    </row>
    <row r="117" spans="2:21" s="22" customFormat="1" x14ac:dyDescent="0.25">
      <c r="B117" s="136" t="s">
        <v>10</v>
      </c>
      <c r="C117" s="356"/>
      <c r="D117" s="356"/>
      <c r="E117" s="356"/>
      <c r="F117" s="365"/>
      <c r="G117" s="367"/>
      <c r="H117" s="64">
        <f t="shared" si="10"/>
        <v>0.15523699999999999</v>
      </c>
      <c r="I117" s="356"/>
      <c r="J117" s="356"/>
      <c r="K117" s="356"/>
      <c r="L117" s="367"/>
      <c r="M117" s="369"/>
      <c r="N117" s="367"/>
      <c r="O117" s="37">
        <f>H117+I113+J113+K113</f>
        <v>0.28057700000000002</v>
      </c>
      <c r="P117" s="379"/>
      <c r="Q117" s="35">
        <f t="shared" si="11"/>
        <v>1.5800000000000002E-2</v>
      </c>
      <c r="R117" s="356"/>
      <c r="S117" s="37">
        <f>+P113+Q117+R113</f>
        <v>3.5786999999999999E-2</v>
      </c>
      <c r="T117" s="287">
        <f>F113+O117+S117</f>
        <v>0.71289800000000003</v>
      </c>
    </row>
    <row r="118" spans="2:21" s="22" customFormat="1" x14ac:dyDescent="0.25">
      <c r="B118" s="136" t="s">
        <v>11</v>
      </c>
      <c r="C118" s="357"/>
      <c r="D118" s="357"/>
      <c r="E118" s="357"/>
      <c r="F118" s="366"/>
      <c r="G118" s="368"/>
      <c r="H118" s="64">
        <f t="shared" si="10"/>
        <v>7.8634000000000009E-2</v>
      </c>
      <c r="I118" s="357"/>
      <c r="J118" s="357"/>
      <c r="K118" s="357"/>
      <c r="L118" s="368"/>
      <c r="M118" s="370"/>
      <c r="N118" s="368"/>
      <c r="O118" s="37">
        <f>H118+I113+J113+K113</f>
        <v>0.20397400000000002</v>
      </c>
      <c r="P118" s="380"/>
      <c r="Q118" s="38">
        <f t="shared" si="11"/>
        <v>6.6E-3</v>
      </c>
      <c r="R118" s="357"/>
      <c r="S118" s="37">
        <f>+P113+Q118+R113</f>
        <v>2.6587E-2</v>
      </c>
      <c r="T118" s="287">
        <f>F113+O118+S118</f>
        <v>0.62709500000000007</v>
      </c>
    </row>
    <row r="119" spans="2:21" s="22" customFormat="1" x14ac:dyDescent="0.25">
      <c r="B119" s="129" t="s">
        <v>28</v>
      </c>
      <c r="C119" s="39"/>
      <c r="D119" s="59"/>
      <c r="E119" s="39"/>
      <c r="F119" s="65"/>
      <c r="G119" s="39"/>
      <c r="H119" s="40"/>
      <c r="I119" s="39"/>
      <c r="J119" s="39"/>
      <c r="K119" s="40"/>
      <c r="L119" s="39"/>
      <c r="M119" s="40"/>
      <c r="N119" s="39"/>
      <c r="O119" s="42"/>
      <c r="P119" s="40"/>
      <c r="Q119" s="39"/>
      <c r="R119" s="41"/>
      <c r="S119" s="41"/>
      <c r="T119" s="288"/>
    </row>
    <row r="120" spans="2:21" s="22" customFormat="1" x14ac:dyDescent="0.25">
      <c r="B120" s="137" t="s">
        <v>20</v>
      </c>
      <c r="C120" s="367" t="s">
        <v>26</v>
      </c>
      <c r="D120" s="367" t="s">
        <v>26</v>
      </c>
      <c r="E120" s="375">
        <f>D173</f>
        <v>58.93</v>
      </c>
      <c r="F120" s="373">
        <f>SUM(C120:E122)</f>
        <v>58.93</v>
      </c>
      <c r="G120" s="43">
        <f>H175</f>
        <v>96.38</v>
      </c>
      <c r="H120" s="367" t="s">
        <v>26</v>
      </c>
      <c r="I120" s="367" t="s">
        <v>26</v>
      </c>
      <c r="J120" s="367" t="s">
        <v>26</v>
      </c>
      <c r="K120" s="367" t="s">
        <v>26</v>
      </c>
      <c r="L120" s="375">
        <f>H187</f>
        <v>0</v>
      </c>
      <c r="M120" s="377">
        <f>H188</f>
        <v>0</v>
      </c>
      <c r="N120" s="375">
        <f>H189</f>
        <v>0</v>
      </c>
      <c r="O120" s="45">
        <f>G120+L120+M120+N120</f>
        <v>96.38</v>
      </c>
      <c r="P120" s="367" t="s">
        <v>26</v>
      </c>
      <c r="Q120" s="375">
        <f>D193</f>
        <v>-23.13</v>
      </c>
      <c r="R120" s="367" t="s">
        <v>26</v>
      </c>
      <c r="S120" s="373">
        <f>Q120</f>
        <v>-23.13</v>
      </c>
      <c r="T120" s="289">
        <f>F120+O120+S120</f>
        <v>132.18</v>
      </c>
    </row>
    <row r="121" spans="2:21" s="22" customFormat="1" x14ac:dyDescent="0.25">
      <c r="B121" s="130" t="s">
        <v>18</v>
      </c>
      <c r="C121" s="356"/>
      <c r="D121" s="356"/>
      <c r="E121" s="375"/>
      <c r="F121" s="373"/>
      <c r="G121" s="43">
        <f>H176</f>
        <v>647.40000000000009</v>
      </c>
      <c r="H121" s="356"/>
      <c r="I121" s="356"/>
      <c r="J121" s="356"/>
      <c r="K121" s="356"/>
      <c r="L121" s="375"/>
      <c r="M121" s="377"/>
      <c r="N121" s="375"/>
      <c r="O121" s="138">
        <f>G121+L120+M120+N120</f>
        <v>647.40000000000009</v>
      </c>
      <c r="P121" s="356"/>
      <c r="Q121" s="375"/>
      <c r="R121" s="356"/>
      <c r="S121" s="373"/>
      <c r="T121" s="290">
        <f>F120+O121+S120</f>
        <v>683.2</v>
      </c>
    </row>
    <row r="122" spans="2:21" s="22" customFormat="1" x14ac:dyDescent="0.25">
      <c r="B122" s="131" t="s">
        <v>19</v>
      </c>
      <c r="C122" s="357"/>
      <c r="D122" s="357"/>
      <c r="E122" s="376"/>
      <c r="F122" s="374"/>
      <c r="G122" s="46">
        <f>H177</f>
        <v>1457.5</v>
      </c>
      <c r="H122" s="357"/>
      <c r="I122" s="357"/>
      <c r="J122" s="357"/>
      <c r="K122" s="357"/>
      <c r="L122" s="376"/>
      <c r="M122" s="378"/>
      <c r="N122" s="376"/>
      <c r="O122" s="139">
        <f>G122+L120+M120+N120</f>
        <v>1457.5</v>
      </c>
      <c r="P122" s="357"/>
      <c r="Q122" s="376"/>
      <c r="R122" s="357"/>
      <c r="S122" s="374"/>
      <c r="T122" s="291">
        <f>F120+O122+S120</f>
        <v>1493.3</v>
      </c>
    </row>
    <row r="123" spans="2:21" s="22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22" customFormat="1" x14ac:dyDescent="0.25">
      <c r="B124" s="61" t="s">
        <v>21</v>
      </c>
      <c r="F124" s="66"/>
      <c r="G124" s="66"/>
      <c r="H124" s="66"/>
      <c r="I124" s="66"/>
      <c r="J124" s="66"/>
      <c r="K124" s="66"/>
      <c r="L124" s="66"/>
      <c r="M124" s="66"/>
      <c r="N124" s="66"/>
      <c r="O124" s="67"/>
      <c r="P124" s="66"/>
      <c r="Q124" s="66"/>
      <c r="R124" s="66"/>
      <c r="S124" s="66"/>
      <c r="T124" s="300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5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1"/>
    </row>
    <row r="127" spans="2:21" s="22" customFormat="1" ht="15" customHeight="1" x14ac:dyDescent="0.25">
      <c r="B127" s="124" t="s">
        <v>61</v>
      </c>
      <c r="C127" s="103"/>
      <c r="D127" s="104"/>
      <c r="E127" s="104"/>
      <c r="F127" s="359" t="s">
        <v>25</v>
      </c>
      <c r="G127" s="107"/>
      <c r="H127" s="108"/>
      <c r="I127" s="108"/>
      <c r="J127" s="108"/>
      <c r="K127" s="108"/>
      <c r="L127" s="108"/>
      <c r="M127" s="108"/>
      <c r="N127" s="108"/>
      <c r="O127" s="359" t="s">
        <v>38</v>
      </c>
      <c r="P127" s="107"/>
      <c r="Q127" s="108"/>
      <c r="R127" s="108"/>
      <c r="S127" s="359" t="s">
        <v>27</v>
      </c>
      <c r="T127" s="362" t="s">
        <v>7</v>
      </c>
    </row>
    <row r="128" spans="2:21" s="22" customFormat="1" ht="15" customHeight="1" x14ac:dyDescent="0.25">
      <c r="B128" s="133" t="s">
        <v>49</v>
      </c>
      <c r="C128" s="105"/>
      <c r="D128" s="106"/>
      <c r="E128" s="106"/>
      <c r="F128" s="360"/>
      <c r="G128" s="109"/>
      <c r="H128" s="110"/>
      <c r="I128" s="110"/>
      <c r="J128" s="110"/>
      <c r="K128" s="110"/>
      <c r="L128" s="110"/>
      <c r="M128" s="110"/>
      <c r="N128" s="110"/>
      <c r="O128" s="360"/>
      <c r="P128" s="109"/>
      <c r="Q128" s="110"/>
      <c r="R128" s="110"/>
      <c r="S128" s="360"/>
      <c r="T128" s="363"/>
    </row>
    <row r="129" spans="2:20" s="22" customFormat="1" ht="15" customHeight="1" x14ac:dyDescent="0.25">
      <c r="B129" s="126" t="s">
        <v>67</v>
      </c>
      <c r="C129" s="31" t="s">
        <v>56</v>
      </c>
      <c r="D129" s="31" t="s">
        <v>14</v>
      </c>
      <c r="E129" s="31" t="s">
        <v>0</v>
      </c>
      <c r="F129" s="361"/>
      <c r="G129" s="53" t="s">
        <v>15</v>
      </c>
      <c r="H129" s="53" t="s">
        <v>16</v>
      </c>
      <c r="I129" s="53" t="s">
        <v>6</v>
      </c>
      <c r="J129" s="53" t="s">
        <v>5</v>
      </c>
      <c r="K129" s="53" t="s">
        <v>1</v>
      </c>
      <c r="L129" s="32" t="s">
        <v>23</v>
      </c>
      <c r="M129" s="33" t="s">
        <v>24</v>
      </c>
      <c r="N129" s="32" t="s">
        <v>47</v>
      </c>
      <c r="O129" s="361"/>
      <c r="P129" s="53" t="s">
        <v>4</v>
      </c>
      <c r="Q129" s="53" t="s">
        <v>2</v>
      </c>
      <c r="R129" s="53" t="s">
        <v>17</v>
      </c>
      <c r="S129" s="361"/>
      <c r="T129" s="364"/>
    </row>
    <row r="130" spans="2:20" s="22" customFormat="1" x14ac:dyDescent="0.25">
      <c r="B130" s="127" t="s">
        <v>66</v>
      </c>
      <c r="C130" s="34"/>
      <c r="D130" s="34"/>
      <c r="E130" s="34"/>
      <c r="F130" s="99"/>
      <c r="G130" s="99"/>
      <c r="H130" s="99"/>
      <c r="I130" s="99"/>
      <c r="J130" s="99"/>
      <c r="K130" s="99"/>
      <c r="L130" s="99"/>
      <c r="M130" s="99"/>
      <c r="N130" s="99"/>
      <c r="O130" s="100"/>
      <c r="P130" s="99"/>
      <c r="Q130" s="99"/>
      <c r="R130" s="99"/>
      <c r="S130" s="99"/>
      <c r="T130" s="127"/>
    </row>
    <row r="131" spans="2:20" s="22" customFormat="1" x14ac:dyDescent="0.25">
      <c r="B131" s="136" t="s">
        <v>22</v>
      </c>
      <c r="C131" s="356">
        <f>ROUND(B15*C171,6)</f>
        <v>0.35294900000000001</v>
      </c>
      <c r="D131" s="356">
        <f>ROUND(B15*C172,6)</f>
        <v>3.5638999999999997E-2</v>
      </c>
      <c r="E131" s="356">
        <f>C173</f>
        <v>7.9459999999999999E-3</v>
      </c>
      <c r="F131" s="365">
        <f>SUM(C131:E136)</f>
        <v>0.396534</v>
      </c>
      <c r="G131" s="367" t="s">
        <v>26</v>
      </c>
      <c r="H131" s="64">
        <f>I178</f>
        <v>0</v>
      </c>
      <c r="I131" s="356">
        <f>ROUND(B15*I184,6)</f>
        <v>0.109699</v>
      </c>
      <c r="J131" s="356">
        <f>C185</f>
        <v>1.186E-3</v>
      </c>
      <c r="K131" s="356">
        <f>C186</f>
        <v>1.4455000000000001E-2</v>
      </c>
      <c r="L131" s="367" t="s">
        <v>26</v>
      </c>
      <c r="M131" s="367" t="s">
        <v>26</v>
      </c>
      <c r="N131" s="367" t="s">
        <v>26</v>
      </c>
      <c r="O131" s="37">
        <f>H131+I131+J131+K131</f>
        <v>0.12534000000000001</v>
      </c>
      <c r="P131" s="356">
        <f>C192</f>
        <v>1.2695E-2</v>
      </c>
      <c r="Q131" s="35">
        <f>C193</f>
        <v>0</v>
      </c>
      <c r="R131" s="356">
        <f>C199</f>
        <v>7.2920000000000007E-3</v>
      </c>
      <c r="S131" s="37">
        <f>P131+Q131+R131</f>
        <v>1.9987000000000001E-2</v>
      </c>
      <c r="T131" s="287">
        <f>F131+O131+S131</f>
        <v>0.54186099999999993</v>
      </c>
    </row>
    <row r="132" spans="2:20" s="22" customFormat="1" x14ac:dyDescent="0.25">
      <c r="B132" s="136" t="s">
        <v>46</v>
      </c>
      <c r="C132" s="356"/>
      <c r="D132" s="356"/>
      <c r="E132" s="356"/>
      <c r="F132" s="365"/>
      <c r="G132" s="367"/>
      <c r="H132" s="64">
        <f t="shared" ref="H132:H136" si="12">I179</f>
        <v>0.22603600000000001</v>
      </c>
      <c r="I132" s="356"/>
      <c r="J132" s="356"/>
      <c r="K132" s="356"/>
      <c r="L132" s="367"/>
      <c r="M132" s="367"/>
      <c r="N132" s="367"/>
      <c r="O132" s="37">
        <f>H132+I131+J131+K131</f>
        <v>0.35137600000000002</v>
      </c>
      <c r="P132" s="356"/>
      <c r="Q132" s="35">
        <f t="shared" ref="Q132:Q136" si="13">C194</f>
        <v>4.6199999999999998E-2</v>
      </c>
      <c r="R132" s="356"/>
      <c r="S132" s="37">
        <f>P131+Q132+R131</f>
        <v>6.6186999999999996E-2</v>
      </c>
      <c r="T132" s="287">
        <f>F131+O132+S132</f>
        <v>0.81409700000000007</v>
      </c>
    </row>
    <row r="133" spans="2:20" s="22" customFormat="1" x14ac:dyDescent="0.25">
      <c r="B133" s="136" t="s">
        <v>8</v>
      </c>
      <c r="C133" s="356"/>
      <c r="D133" s="356"/>
      <c r="E133" s="356"/>
      <c r="F133" s="365"/>
      <c r="G133" s="367"/>
      <c r="H133" s="64">
        <f t="shared" si="12"/>
        <v>0.20688600000000001</v>
      </c>
      <c r="I133" s="356"/>
      <c r="J133" s="356"/>
      <c r="K133" s="356"/>
      <c r="L133" s="367"/>
      <c r="M133" s="367"/>
      <c r="N133" s="367"/>
      <c r="O133" s="37">
        <f>H133+I131+J131+K131</f>
        <v>0.33222600000000002</v>
      </c>
      <c r="P133" s="356"/>
      <c r="Q133" s="35">
        <f t="shared" si="13"/>
        <v>2.7300000000000001E-2</v>
      </c>
      <c r="R133" s="356"/>
      <c r="S133" s="37">
        <f>P131+Q133+R131</f>
        <v>4.7287000000000003E-2</v>
      </c>
      <c r="T133" s="287">
        <f>F131+O133+S133</f>
        <v>0.77604700000000004</v>
      </c>
    </row>
    <row r="134" spans="2:20" s="22" customFormat="1" x14ac:dyDescent="0.25">
      <c r="B134" s="136" t="s">
        <v>9</v>
      </c>
      <c r="C134" s="356"/>
      <c r="D134" s="356"/>
      <c r="E134" s="356"/>
      <c r="F134" s="365"/>
      <c r="G134" s="367"/>
      <c r="H134" s="64">
        <f t="shared" si="12"/>
        <v>0.207756</v>
      </c>
      <c r="I134" s="356"/>
      <c r="J134" s="356"/>
      <c r="K134" s="356"/>
      <c r="L134" s="367"/>
      <c r="M134" s="367"/>
      <c r="N134" s="367"/>
      <c r="O134" s="37">
        <f>H134+I131+J131+K131</f>
        <v>0.333096</v>
      </c>
      <c r="P134" s="356"/>
      <c r="Q134" s="35">
        <f t="shared" si="13"/>
        <v>2.2100000000000002E-2</v>
      </c>
      <c r="R134" s="356"/>
      <c r="S134" s="37">
        <f>P131+Q134+R131</f>
        <v>4.2086999999999999E-2</v>
      </c>
      <c r="T134" s="287">
        <f>F131+O134+S134</f>
        <v>0.77171699999999999</v>
      </c>
    </row>
    <row r="135" spans="2:20" s="22" customFormat="1" x14ac:dyDescent="0.25">
      <c r="B135" s="136" t="s">
        <v>10</v>
      </c>
      <c r="C135" s="356"/>
      <c r="D135" s="356"/>
      <c r="E135" s="356"/>
      <c r="F135" s="365"/>
      <c r="G135" s="367"/>
      <c r="H135" s="64">
        <f t="shared" si="12"/>
        <v>0.15523699999999999</v>
      </c>
      <c r="I135" s="356"/>
      <c r="J135" s="356"/>
      <c r="K135" s="356"/>
      <c r="L135" s="367"/>
      <c r="M135" s="367"/>
      <c r="N135" s="367"/>
      <c r="O135" s="37">
        <f>H135+I131+J131+K131</f>
        <v>0.28057700000000002</v>
      </c>
      <c r="P135" s="356"/>
      <c r="Q135" s="35">
        <f t="shared" si="13"/>
        <v>1.5800000000000002E-2</v>
      </c>
      <c r="R135" s="356"/>
      <c r="S135" s="37">
        <f>P131+Q135+R131</f>
        <v>3.5786999999999999E-2</v>
      </c>
      <c r="T135" s="287">
        <f>F131+O135+S135</f>
        <v>0.71289800000000003</v>
      </c>
    </row>
    <row r="136" spans="2:20" s="22" customFormat="1" x14ac:dyDescent="0.25">
      <c r="B136" s="140" t="s">
        <v>11</v>
      </c>
      <c r="C136" s="357"/>
      <c r="D136" s="357"/>
      <c r="E136" s="357"/>
      <c r="F136" s="366"/>
      <c r="G136" s="368"/>
      <c r="H136" s="68">
        <f t="shared" si="12"/>
        <v>7.8634000000000009E-2</v>
      </c>
      <c r="I136" s="357"/>
      <c r="J136" s="357"/>
      <c r="K136" s="357"/>
      <c r="L136" s="368"/>
      <c r="M136" s="368"/>
      <c r="N136" s="368"/>
      <c r="O136" s="69">
        <f>H136+I131+J131+K131</f>
        <v>0.20397400000000002</v>
      </c>
      <c r="P136" s="357"/>
      <c r="Q136" s="38">
        <f t="shared" si="13"/>
        <v>6.6E-3</v>
      </c>
      <c r="R136" s="357"/>
      <c r="S136" s="69">
        <f>P131+Q136+R131</f>
        <v>2.6587E-2</v>
      </c>
      <c r="T136" s="315">
        <f>F131+O136+S136</f>
        <v>0.62709500000000007</v>
      </c>
    </row>
    <row r="137" spans="2:20" s="22" customFormat="1" x14ac:dyDescent="0.25">
      <c r="B137" s="135" t="s">
        <v>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135"/>
    </row>
    <row r="138" spans="2:20" s="22" customFormat="1" x14ac:dyDescent="0.25">
      <c r="B138" s="136" t="s">
        <v>20</v>
      </c>
      <c r="C138" s="367" t="s">
        <v>26</v>
      </c>
      <c r="D138" s="367" t="s">
        <v>26</v>
      </c>
      <c r="E138" s="375">
        <f>D173</f>
        <v>58.93</v>
      </c>
      <c r="F138" s="373">
        <f>SUM(C138:E140)</f>
        <v>58.93</v>
      </c>
      <c r="G138" s="43">
        <f>I175</f>
        <v>3728.62</v>
      </c>
      <c r="H138" s="367" t="s">
        <v>26</v>
      </c>
      <c r="I138" s="367" t="s">
        <v>26</v>
      </c>
      <c r="J138" s="367" t="s">
        <v>26</v>
      </c>
      <c r="K138" s="367" t="s">
        <v>26</v>
      </c>
      <c r="L138" s="375">
        <f>I187</f>
        <v>0</v>
      </c>
      <c r="M138" s="375">
        <f>I188</f>
        <v>0</v>
      </c>
      <c r="N138" s="375">
        <f>I189</f>
        <v>-3632.24</v>
      </c>
      <c r="O138" s="45">
        <f>G138+L138+M138+N138</f>
        <v>96.380000000000109</v>
      </c>
      <c r="P138" s="367" t="s">
        <v>26</v>
      </c>
      <c r="Q138" s="375">
        <f>D193</f>
        <v>-23.13</v>
      </c>
      <c r="R138" s="367" t="s">
        <v>26</v>
      </c>
      <c r="S138" s="373">
        <f>Q138</f>
        <v>-23.13</v>
      </c>
      <c r="T138" s="289">
        <f>F138+O138+S138</f>
        <v>132.18000000000012</v>
      </c>
    </row>
    <row r="139" spans="2:20" s="22" customFormat="1" x14ac:dyDescent="0.25">
      <c r="B139" s="128" t="s">
        <v>18</v>
      </c>
      <c r="C139" s="356"/>
      <c r="D139" s="356"/>
      <c r="E139" s="375"/>
      <c r="F139" s="373"/>
      <c r="G139" s="43">
        <f t="shared" ref="G139:G140" si="14">I176</f>
        <v>4279.6399999999994</v>
      </c>
      <c r="H139" s="356"/>
      <c r="I139" s="356"/>
      <c r="J139" s="356"/>
      <c r="K139" s="356"/>
      <c r="L139" s="375"/>
      <c r="M139" s="375"/>
      <c r="N139" s="375"/>
      <c r="O139" s="138">
        <f>G139+L138+M138+N138</f>
        <v>647.39999999999964</v>
      </c>
      <c r="P139" s="356"/>
      <c r="Q139" s="375"/>
      <c r="R139" s="356"/>
      <c r="S139" s="373"/>
      <c r="T139" s="290">
        <f>F138+O139+S138</f>
        <v>683.19999999999959</v>
      </c>
    </row>
    <row r="140" spans="2:20" s="22" customFormat="1" x14ac:dyDescent="0.25">
      <c r="B140" s="134" t="s">
        <v>19</v>
      </c>
      <c r="C140" s="357"/>
      <c r="D140" s="357"/>
      <c r="E140" s="376"/>
      <c r="F140" s="374"/>
      <c r="G140" s="46">
        <f t="shared" si="14"/>
        <v>5089.74</v>
      </c>
      <c r="H140" s="357"/>
      <c r="I140" s="357"/>
      <c r="J140" s="357"/>
      <c r="K140" s="357"/>
      <c r="L140" s="376"/>
      <c r="M140" s="376"/>
      <c r="N140" s="376"/>
      <c r="O140" s="139">
        <f>G140+L138+M138+N138</f>
        <v>1457.5</v>
      </c>
      <c r="P140" s="357"/>
      <c r="Q140" s="376"/>
      <c r="R140" s="357"/>
      <c r="S140" s="374"/>
      <c r="T140" s="291">
        <f>F138+O140+S138</f>
        <v>1493.3</v>
      </c>
    </row>
    <row r="141" spans="2:20" s="22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22" customFormat="1" x14ac:dyDescent="0.25">
      <c r="B142" s="61" t="s">
        <v>21</v>
      </c>
      <c r="T142" s="300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7" customFormat="1" x14ac:dyDescent="0.25">
      <c r="B170" s="116"/>
      <c r="T170" s="308"/>
    </row>
    <row r="171" spans="2:35" s="117" customFormat="1" ht="12.75" customHeight="1" x14ac:dyDescent="0.25">
      <c r="B171" s="118" t="s">
        <v>13</v>
      </c>
      <c r="C171" s="119">
        <v>9.1627500000000008</v>
      </c>
      <c r="T171" s="308"/>
    </row>
    <row r="172" spans="2:35" s="117" customFormat="1" ht="12.75" customHeight="1" x14ac:dyDescent="0.25">
      <c r="B172" s="118" t="s">
        <v>14</v>
      </c>
      <c r="C172" s="119">
        <v>0.92520500000000006</v>
      </c>
      <c r="T172" s="308"/>
    </row>
    <row r="173" spans="2:35" s="117" customFormat="1" ht="12.75" customHeight="1" x14ac:dyDescent="0.25">
      <c r="B173" s="120" t="s">
        <v>0</v>
      </c>
      <c r="C173" s="121">
        <v>7.9459999999999999E-3</v>
      </c>
      <c r="D173" s="122">
        <v>58.93</v>
      </c>
      <c r="E173" s="122">
        <v>83.2</v>
      </c>
      <c r="T173" s="308"/>
    </row>
    <row r="174" spans="2:35" s="117" customFormat="1" ht="12.75" customHeight="1" x14ac:dyDescent="0.25">
      <c r="B174" s="116"/>
      <c r="T174" s="308"/>
    </row>
    <row r="175" spans="2:35" s="117" customFormat="1" ht="12.75" customHeight="1" x14ac:dyDescent="0.25">
      <c r="B175" s="120" t="s">
        <v>15</v>
      </c>
      <c r="C175" s="122">
        <v>77.95</v>
      </c>
      <c r="D175" s="122">
        <v>67.39</v>
      </c>
      <c r="E175" s="122">
        <v>73.39</v>
      </c>
      <c r="F175" s="122">
        <v>65.88</v>
      </c>
      <c r="G175" s="122">
        <v>85.08</v>
      </c>
      <c r="H175" s="122">
        <v>96.38</v>
      </c>
      <c r="I175" s="122">
        <v>3728.62</v>
      </c>
      <c r="T175" s="308"/>
    </row>
    <row r="176" spans="2:35" s="117" customFormat="1" ht="12.75" customHeight="1" x14ac:dyDescent="0.25">
      <c r="B176" s="120"/>
      <c r="C176" s="122">
        <v>537.88</v>
      </c>
      <c r="D176" s="122">
        <v>469.74</v>
      </c>
      <c r="E176" s="122">
        <v>468.45000000000005</v>
      </c>
      <c r="F176" s="122">
        <v>460.09000000000003</v>
      </c>
      <c r="G176" s="122">
        <v>596.30000000000007</v>
      </c>
      <c r="H176" s="122">
        <v>647.40000000000009</v>
      </c>
      <c r="I176" s="122">
        <v>4279.6399999999994</v>
      </c>
      <c r="T176" s="308"/>
    </row>
    <row r="177" spans="2:20" s="117" customFormat="1" ht="12.75" customHeight="1" x14ac:dyDescent="0.25">
      <c r="B177" s="120"/>
      <c r="C177" s="122">
        <v>1137.8000000000002</v>
      </c>
      <c r="D177" s="122">
        <v>975.12000000000012</v>
      </c>
      <c r="E177" s="122">
        <v>1152.93</v>
      </c>
      <c r="F177" s="122">
        <v>960.54000000000008</v>
      </c>
      <c r="G177" s="122">
        <v>1227.19</v>
      </c>
      <c r="H177" s="122">
        <v>1457.5</v>
      </c>
      <c r="I177" s="122">
        <v>5089.74</v>
      </c>
      <c r="T177" s="308"/>
    </row>
    <row r="178" spans="2:20" s="117" customFormat="1" ht="12.75" customHeight="1" x14ac:dyDescent="0.25">
      <c r="B178" s="120" t="s">
        <v>16</v>
      </c>
      <c r="C178" s="121">
        <v>0</v>
      </c>
      <c r="D178" s="121">
        <v>0</v>
      </c>
      <c r="E178" s="121">
        <v>0</v>
      </c>
      <c r="F178" s="121">
        <v>0</v>
      </c>
      <c r="G178" s="121">
        <v>0</v>
      </c>
      <c r="H178" s="121">
        <v>0</v>
      </c>
      <c r="I178" s="121">
        <v>0</v>
      </c>
      <c r="T178" s="308"/>
    </row>
    <row r="179" spans="2:20" s="117" customFormat="1" ht="12.75" customHeight="1" x14ac:dyDescent="0.25">
      <c r="C179" s="121">
        <v>9.4791000000000014E-2</v>
      </c>
      <c r="D179" s="121">
        <v>6.9823999999999997E-2</v>
      </c>
      <c r="E179" s="121">
        <v>9.5524999999999999E-2</v>
      </c>
      <c r="F179" s="121">
        <v>0.11729200000000001</v>
      </c>
      <c r="G179" s="121">
        <v>0.16543099999999999</v>
      </c>
      <c r="H179" s="121">
        <v>0.22603600000000001</v>
      </c>
      <c r="I179" s="121">
        <v>0.22603600000000001</v>
      </c>
      <c r="T179" s="308"/>
    </row>
    <row r="180" spans="2:20" s="117" customFormat="1" ht="12.75" customHeight="1" x14ac:dyDescent="0.25">
      <c r="B180" s="116"/>
      <c r="C180" s="121">
        <v>8.6760000000000004E-2</v>
      </c>
      <c r="D180" s="121">
        <v>6.3909000000000007E-2</v>
      </c>
      <c r="E180" s="121">
        <v>8.7431999999999996E-2</v>
      </c>
      <c r="F180" s="121">
        <v>0.107354</v>
      </c>
      <c r="G180" s="121">
        <v>0.15141499999999999</v>
      </c>
      <c r="H180" s="121">
        <v>0.20688600000000001</v>
      </c>
      <c r="I180" s="121">
        <v>0.20688600000000001</v>
      </c>
      <c r="T180" s="308"/>
    </row>
    <row r="181" spans="2:20" s="117" customFormat="1" ht="12.75" customHeight="1" x14ac:dyDescent="0.25">
      <c r="B181" s="116"/>
      <c r="C181" s="121">
        <v>8.7125000000000008E-2</v>
      </c>
      <c r="D181" s="121">
        <v>6.4177999999999999E-2</v>
      </c>
      <c r="E181" s="121">
        <v>8.7799999999999989E-2</v>
      </c>
      <c r="F181" s="121">
        <v>0.107806</v>
      </c>
      <c r="G181" s="121">
        <v>0.15205199999999999</v>
      </c>
      <c r="H181" s="121">
        <v>0.207756</v>
      </c>
      <c r="I181" s="121">
        <v>0.207756</v>
      </c>
      <c r="T181" s="308"/>
    </row>
    <row r="182" spans="2:20" s="117" customFormat="1" ht="12.75" customHeight="1" x14ac:dyDescent="0.25">
      <c r="B182" s="116"/>
      <c r="C182" s="121">
        <v>6.5099999999999991E-2</v>
      </c>
      <c r="D182" s="121">
        <v>4.7953999999999997E-2</v>
      </c>
      <c r="E182" s="121">
        <v>6.5604999999999997E-2</v>
      </c>
      <c r="F182" s="121">
        <v>8.0554000000000001E-2</v>
      </c>
      <c r="G182" s="121">
        <v>0.11361399999999999</v>
      </c>
      <c r="H182" s="121">
        <v>0.15523699999999999</v>
      </c>
      <c r="I182" s="121">
        <v>0.15523699999999999</v>
      </c>
      <c r="T182" s="308"/>
    </row>
    <row r="183" spans="2:20" s="117" customFormat="1" ht="12.75" customHeight="1" x14ac:dyDescent="0.25">
      <c r="B183" s="116"/>
      <c r="C183" s="121">
        <v>3.2975999999999998E-2</v>
      </c>
      <c r="D183" s="121">
        <v>2.4291E-2</v>
      </c>
      <c r="E183" s="121">
        <v>3.3231000000000004E-2</v>
      </c>
      <c r="F183" s="121">
        <v>4.0804E-2</v>
      </c>
      <c r="G183" s="121">
        <v>5.7549999999999997E-2</v>
      </c>
      <c r="H183" s="121">
        <v>7.8634000000000009E-2</v>
      </c>
      <c r="I183" s="121">
        <v>7.8634000000000009E-2</v>
      </c>
      <c r="T183" s="308"/>
    </row>
    <row r="184" spans="2:20" s="117" customFormat="1" ht="12.75" customHeight="1" x14ac:dyDescent="0.25">
      <c r="B184" s="118" t="s">
        <v>6</v>
      </c>
      <c r="C184" s="119">
        <v>2.8478340000000002</v>
      </c>
      <c r="D184" s="119">
        <v>2.8478340000000002</v>
      </c>
      <c r="E184" s="119">
        <v>2.8478340000000002</v>
      </c>
      <c r="F184" s="119">
        <v>2.8478340000000002</v>
      </c>
      <c r="G184" s="119">
        <v>2.8478340000000002</v>
      </c>
      <c r="H184" s="119">
        <v>2.8478340000000002</v>
      </c>
      <c r="I184" s="119">
        <v>2.8478340000000002</v>
      </c>
      <c r="T184" s="308"/>
    </row>
    <row r="185" spans="2:20" s="117" customFormat="1" ht="12.75" customHeight="1" x14ac:dyDescent="0.25">
      <c r="B185" s="120" t="s">
        <v>5</v>
      </c>
      <c r="C185" s="121">
        <v>1.186E-3</v>
      </c>
      <c r="T185" s="308"/>
    </row>
    <row r="186" spans="2:20" s="117" customFormat="1" ht="12.75" customHeight="1" x14ac:dyDescent="0.25">
      <c r="B186" s="120" t="s">
        <v>1</v>
      </c>
      <c r="C186" s="121">
        <v>1.4455000000000001E-2</v>
      </c>
      <c r="T186" s="308"/>
    </row>
    <row r="187" spans="2:20" s="117" customFormat="1" ht="12.75" customHeight="1" x14ac:dyDescent="0.25">
      <c r="B187" s="120" t="s">
        <v>23</v>
      </c>
      <c r="C187" s="123">
        <v>-0.03</v>
      </c>
      <c r="D187" s="123">
        <v>-0.25</v>
      </c>
      <c r="E187" s="123">
        <v>0</v>
      </c>
      <c r="F187" s="123">
        <v>0</v>
      </c>
      <c r="G187" s="123">
        <v>-0.34</v>
      </c>
      <c r="H187" s="123">
        <v>0</v>
      </c>
      <c r="I187" s="123">
        <v>0</v>
      </c>
      <c r="T187" s="308"/>
    </row>
    <row r="188" spans="2:20" s="117" customFormat="1" ht="12.75" customHeight="1" x14ac:dyDescent="0.25">
      <c r="B188" s="120" t="s">
        <v>24</v>
      </c>
      <c r="C188" s="123">
        <v>0.08</v>
      </c>
      <c r="D188" s="123">
        <v>0.06</v>
      </c>
      <c r="E188" s="123">
        <v>0</v>
      </c>
      <c r="F188" s="123">
        <v>0</v>
      </c>
      <c r="G188" s="123">
        <v>-0.56999999999999995</v>
      </c>
      <c r="H188" s="123">
        <v>0</v>
      </c>
      <c r="I188" s="123">
        <v>0</v>
      </c>
      <c r="T188" s="308"/>
    </row>
    <row r="189" spans="2:20" s="117" customFormat="1" ht="12.75" customHeight="1" x14ac:dyDescent="0.25">
      <c r="B189" s="120" t="s">
        <v>47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  <c r="H189" s="123">
        <v>0</v>
      </c>
      <c r="I189" s="123">
        <v>-3632.24</v>
      </c>
      <c r="T189" s="308"/>
    </row>
    <row r="190" spans="2:20" s="117" customFormat="1" ht="12.75" customHeight="1" x14ac:dyDescent="0.25">
      <c r="B190" s="116"/>
      <c r="T190" s="308"/>
    </row>
    <row r="191" spans="2:20" s="117" customFormat="1" ht="12.75" customHeight="1" x14ac:dyDescent="0.25">
      <c r="B191" s="120" t="s">
        <v>3</v>
      </c>
      <c r="C191" s="121">
        <v>0</v>
      </c>
      <c r="D191" s="117">
        <v>0</v>
      </c>
      <c r="T191" s="308"/>
    </row>
    <row r="192" spans="2:20" s="117" customFormat="1" ht="12.75" customHeight="1" x14ac:dyDescent="0.25">
      <c r="B192" s="120" t="s">
        <v>4</v>
      </c>
      <c r="C192" s="121">
        <v>1.2695E-2</v>
      </c>
      <c r="T192" s="308"/>
    </row>
    <row r="193" spans="2:20" s="117" customFormat="1" ht="12.75" customHeight="1" x14ac:dyDescent="0.25">
      <c r="B193" s="120" t="s">
        <v>2</v>
      </c>
      <c r="C193" s="121">
        <v>0</v>
      </c>
      <c r="D193" s="122">
        <v>-23.13</v>
      </c>
      <c r="T193" s="308"/>
    </row>
    <row r="194" spans="2:20" s="117" customFormat="1" ht="12.75" customHeight="1" x14ac:dyDescent="0.25">
      <c r="C194" s="121">
        <v>4.6199999999999998E-2</v>
      </c>
      <c r="T194" s="308"/>
    </row>
    <row r="195" spans="2:20" s="117" customFormat="1" ht="12.75" customHeight="1" x14ac:dyDescent="0.25">
      <c r="B195" s="116"/>
      <c r="C195" s="121">
        <v>2.7300000000000001E-2</v>
      </c>
      <c r="T195" s="308"/>
    </row>
    <row r="196" spans="2:20" s="117" customFormat="1" ht="12.75" customHeight="1" x14ac:dyDescent="0.25">
      <c r="B196" s="116"/>
      <c r="C196" s="121">
        <v>2.2100000000000002E-2</v>
      </c>
      <c r="T196" s="308"/>
    </row>
    <row r="197" spans="2:20" s="117" customFormat="1" ht="12.75" customHeight="1" x14ac:dyDescent="0.25">
      <c r="B197" s="116"/>
      <c r="C197" s="121">
        <v>1.5800000000000002E-2</v>
      </c>
      <c r="T197" s="308"/>
    </row>
    <row r="198" spans="2:20" s="117" customFormat="1" ht="12.75" customHeight="1" x14ac:dyDescent="0.25">
      <c r="B198" s="116"/>
      <c r="C198" s="121">
        <v>6.6E-3</v>
      </c>
      <c r="T198" s="308"/>
    </row>
    <row r="199" spans="2:20" s="117" customFormat="1" ht="12.75" customHeight="1" x14ac:dyDescent="0.25">
      <c r="B199" s="120" t="s">
        <v>17</v>
      </c>
      <c r="C199" s="121">
        <v>7.2920000000000007E-3</v>
      </c>
      <c r="T199" s="308"/>
    </row>
    <row r="200" spans="2:20" s="117" customFormat="1" x14ac:dyDescent="0.25">
      <c r="B200" s="116"/>
      <c r="T200" s="308"/>
    </row>
  </sheetData>
  <mergeCells count="232">
    <mergeCell ref="C141:T141"/>
    <mergeCell ref="S138:S140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C123:T123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F109:F111"/>
    <mergeCell ref="O109:O111"/>
    <mergeCell ref="S109:S111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C105:T105"/>
    <mergeCell ref="T109:T111"/>
    <mergeCell ref="L102:L104"/>
    <mergeCell ref="M102:M104"/>
    <mergeCell ref="N102:N104"/>
    <mergeCell ref="P102:P104"/>
    <mergeCell ref="Q102:Q104"/>
    <mergeCell ref="R102:R104"/>
    <mergeCell ref="P95:P100"/>
    <mergeCell ref="R95:R100"/>
    <mergeCell ref="T91:T93"/>
    <mergeCell ref="C95:C100"/>
    <mergeCell ref="D95:D100"/>
    <mergeCell ref="E95:E100"/>
    <mergeCell ref="F95:F100"/>
    <mergeCell ref="G95:G100"/>
    <mergeCell ref="M84:M86"/>
    <mergeCell ref="N84:N86"/>
    <mergeCell ref="P84:P86"/>
    <mergeCell ref="Q84:Q86"/>
    <mergeCell ref="R84:R86"/>
    <mergeCell ref="S84:S86"/>
    <mergeCell ref="I95:I100"/>
    <mergeCell ref="J95:J100"/>
    <mergeCell ref="K95:K100"/>
    <mergeCell ref="L95:L100"/>
    <mergeCell ref="M95:M100"/>
    <mergeCell ref="N95:N100"/>
    <mergeCell ref="F91:F93"/>
    <mergeCell ref="O91:O93"/>
    <mergeCell ref="S91:S93"/>
    <mergeCell ref="C87:T87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C69:T69"/>
    <mergeCell ref="S66:S68"/>
    <mergeCell ref="I59:I64"/>
    <mergeCell ref="J59:J64"/>
    <mergeCell ref="K59:K64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C51:T51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F37:F39"/>
    <mergeCell ref="O37:O39"/>
    <mergeCell ref="S37:S39"/>
    <mergeCell ref="C30:C32"/>
    <mergeCell ref="D30:D32"/>
    <mergeCell ref="E30:E32"/>
    <mergeCell ref="F30:F32"/>
    <mergeCell ref="H30:H32"/>
    <mergeCell ref="I30:I32"/>
    <mergeCell ref="J30:J32"/>
    <mergeCell ref="K30:K32"/>
    <mergeCell ref="C33:T33"/>
    <mergeCell ref="T37:T39"/>
    <mergeCell ref="L30:L32"/>
    <mergeCell ref="M30:M32"/>
    <mergeCell ref="N30:N32"/>
    <mergeCell ref="P30:P32"/>
    <mergeCell ref="Q30:Q32"/>
    <mergeCell ref="R30:R32"/>
    <mergeCell ref="P23:P28"/>
    <mergeCell ref="R23:R28"/>
    <mergeCell ref="I23:I28"/>
    <mergeCell ref="J23:J28"/>
    <mergeCell ref="K23:K28"/>
    <mergeCell ref="L23:L28"/>
    <mergeCell ref="M23:M28"/>
    <mergeCell ref="N23:N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1" customWidth="1"/>
    <col min="21" max="21" width="9.44140625" style="1" bestFit="1" customWidth="1"/>
    <col min="22" max="28" width="9.21875" style="1" customWidth="1"/>
    <col min="29" max="35" width="9.21875" style="11"/>
    <col min="36" max="16384" width="9.21875" style="1"/>
  </cols>
  <sheetData>
    <row r="1" spans="2:35" s="22" customFormat="1" x14ac:dyDescent="0.25">
      <c r="B1" s="22" t="s">
        <v>12</v>
      </c>
      <c r="T1" s="300"/>
    </row>
    <row r="2" spans="2:35" s="22" customFormat="1" ht="15" customHeight="1" x14ac:dyDescent="0.25">
      <c r="B2" s="23" t="s">
        <v>51</v>
      </c>
      <c r="C2" s="23"/>
      <c r="D2" s="23"/>
      <c r="E2" s="23"/>
      <c r="T2" s="300"/>
    </row>
    <row r="3" spans="2:35" s="22" customFormat="1" ht="15" customHeight="1" x14ac:dyDescent="0.25">
      <c r="B3" s="24" t="s">
        <v>45</v>
      </c>
      <c r="C3" s="23"/>
      <c r="D3" s="23"/>
      <c r="E3" s="23"/>
      <c r="T3" s="300"/>
    </row>
    <row r="4" spans="2:35" s="22" customFormat="1" ht="15" customHeight="1" x14ac:dyDescent="0.25">
      <c r="B4" s="277" t="s">
        <v>69</v>
      </c>
      <c r="C4" s="23"/>
      <c r="D4" s="23"/>
      <c r="E4" s="23"/>
      <c r="T4" s="300"/>
    </row>
    <row r="5" spans="2:35" ht="15" customHeight="1" x14ac:dyDescent="0.25">
      <c r="B5" s="9"/>
      <c r="C5" s="9"/>
      <c r="D5" s="9"/>
      <c r="E5" s="9"/>
    </row>
    <row r="6" spans="2:35" ht="15" customHeight="1" x14ac:dyDescent="0.25">
      <c r="B6" s="21" t="s">
        <v>59</v>
      </c>
      <c r="C6" s="9"/>
      <c r="D6" s="9"/>
      <c r="E6" s="9"/>
      <c r="O6" s="327" t="s">
        <v>50</v>
      </c>
    </row>
    <row r="7" spans="2:35" s="10" customFormat="1" ht="15" customHeight="1" x14ac:dyDescent="0.25">
      <c r="B7" s="17"/>
      <c r="C7" s="18"/>
      <c r="D7" s="18"/>
      <c r="E7" s="18"/>
      <c r="T7" s="16"/>
      <c r="AC7" s="15"/>
      <c r="AD7" s="15"/>
      <c r="AE7" s="15"/>
      <c r="AF7" s="15"/>
      <c r="AG7" s="15"/>
      <c r="AH7" s="15"/>
      <c r="AI7" s="15"/>
    </row>
    <row r="8" spans="2:35" s="10" customFormat="1" ht="15" customHeight="1" x14ac:dyDescent="0.25">
      <c r="B8" s="358" t="s">
        <v>52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115"/>
      <c r="AC8" s="15"/>
      <c r="AD8" s="15"/>
      <c r="AE8" s="15"/>
      <c r="AF8" s="15"/>
      <c r="AG8" s="15"/>
      <c r="AH8" s="15"/>
      <c r="AI8" s="15"/>
    </row>
    <row r="9" spans="2:35" s="22" customFormat="1" ht="12.75" customHeight="1" x14ac:dyDescent="0.25">
      <c r="B9" s="25" t="s">
        <v>53</v>
      </c>
      <c r="C9" s="73"/>
      <c r="D9" s="73"/>
      <c r="E9" s="73"/>
      <c r="F9" s="74"/>
      <c r="G9" s="74"/>
      <c r="H9" s="74"/>
      <c r="I9" s="74"/>
      <c r="J9" s="74"/>
      <c r="K9" s="74"/>
      <c r="L9" s="74"/>
      <c r="M9" s="74"/>
      <c r="N9" s="74"/>
      <c r="O9" s="52"/>
      <c r="P9" s="74"/>
      <c r="Q9" s="74"/>
      <c r="R9" s="74"/>
      <c r="S9" s="74"/>
      <c r="T9" s="305"/>
    </row>
    <row r="10" spans="2:35" s="22" customFormat="1" ht="12.75" customHeight="1" x14ac:dyDescent="0.25">
      <c r="B10" s="26" t="s">
        <v>54</v>
      </c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76"/>
      <c r="O10" s="52"/>
      <c r="P10" s="76"/>
      <c r="Q10" s="76"/>
      <c r="R10" s="76"/>
      <c r="S10" s="75"/>
      <c r="T10" s="305"/>
    </row>
    <row r="11" spans="2:35" s="22" customFormat="1" ht="12.75" customHeight="1" x14ac:dyDescent="0.25">
      <c r="B11" s="27" t="s">
        <v>55</v>
      </c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78"/>
      <c r="Q11" s="78"/>
      <c r="R11" s="78"/>
      <c r="S11" s="77"/>
      <c r="T11" s="312"/>
    </row>
    <row r="12" spans="2:35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T12" s="16"/>
      <c r="AC12" s="1"/>
      <c r="AD12" s="1"/>
      <c r="AE12" s="1"/>
      <c r="AF12" s="1"/>
      <c r="AG12" s="1"/>
      <c r="AH12" s="1"/>
      <c r="AI12" s="1"/>
    </row>
    <row r="13" spans="2:35" ht="12.75" customHeight="1" x14ac:dyDescent="0.25"/>
    <row r="14" spans="2:35" s="81" customFormat="1" ht="15" customHeight="1" x14ac:dyDescent="0.25">
      <c r="B14" s="28" t="s">
        <v>37</v>
      </c>
      <c r="C14" s="80"/>
      <c r="D14" s="80"/>
      <c r="E14" s="80"/>
      <c r="O14" s="82"/>
      <c r="T14" s="83"/>
    </row>
    <row r="15" spans="2:35" s="81" customFormat="1" ht="15" customHeight="1" x14ac:dyDescent="0.25">
      <c r="B15" s="29">
        <v>3.8519999999999999E-2</v>
      </c>
      <c r="C15" s="80"/>
      <c r="D15" s="80"/>
      <c r="E15" s="80"/>
      <c r="O15" s="82"/>
      <c r="T15" s="83"/>
    </row>
    <row r="16" spans="2:35" s="81" customFormat="1" ht="15" customHeight="1" x14ac:dyDescent="0.25">
      <c r="B16" s="30" t="s">
        <v>60</v>
      </c>
      <c r="C16" s="80"/>
      <c r="D16" s="80"/>
      <c r="E16" s="80"/>
      <c r="O16" s="82"/>
      <c r="T16" s="83"/>
    </row>
    <row r="17" spans="2:21" ht="13.5" customHeight="1" x14ac:dyDescent="0.25">
      <c r="B17" s="7"/>
      <c r="C17" s="7"/>
      <c r="D17" s="7"/>
      <c r="E17" s="7"/>
      <c r="O17" s="4"/>
      <c r="T17" s="313"/>
    </row>
    <row r="18" spans="2:21" ht="24" customHeight="1" x14ac:dyDescent="0.25">
      <c r="B18" s="274" t="s">
        <v>39</v>
      </c>
      <c r="C18" s="7"/>
      <c r="D18" s="7"/>
      <c r="E18" s="7"/>
      <c r="O18" s="4"/>
      <c r="T18" s="313"/>
    </row>
    <row r="19" spans="2:21" s="22" customFormat="1" ht="15" customHeight="1" x14ac:dyDescent="0.25">
      <c r="B19" s="124" t="s">
        <v>61</v>
      </c>
      <c r="C19" s="84"/>
      <c r="D19" s="85"/>
      <c r="E19" s="85"/>
      <c r="F19" s="359" t="s">
        <v>25</v>
      </c>
      <c r="G19" s="70"/>
      <c r="H19" s="71"/>
      <c r="I19" s="71"/>
      <c r="J19" s="71"/>
      <c r="K19" s="71"/>
      <c r="L19" s="71"/>
      <c r="M19" s="71"/>
      <c r="N19" s="71"/>
      <c r="O19" s="359" t="s">
        <v>38</v>
      </c>
      <c r="P19" s="70"/>
      <c r="Q19" s="71"/>
      <c r="R19" s="71"/>
      <c r="S19" s="359" t="s">
        <v>27</v>
      </c>
      <c r="T19" s="362" t="s">
        <v>7</v>
      </c>
    </row>
    <row r="20" spans="2:21" s="22" customFormat="1" ht="15" customHeight="1" x14ac:dyDescent="0.25">
      <c r="B20" s="125" t="s">
        <v>29</v>
      </c>
      <c r="C20" s="86"/>
      <c r="D20" s="87"/>
      <c r="E20" s="87"/>
      <c r="F20" s="360"/>
      <c r="G20" s="72"/>
      <c r="O20" s="360"/>
      <c r="P20" s="72"/>
      <c r="S20" s="360"/>
      <c r="T20" s="363"/>
    </row>
    <row r="21" spans="2:21" s="89" customFormat="1" ht="15" customHeight="1" x14ac:dyDescent="0.25">
      <c r="B21" s="126" t="s">
        <v>59</v>
      </c>
      <c r="C21" s="31" t="s">
        <v>56</v>
      </c>
      <c r="D21" s="31" t="s">
        <v>14</v>
      </c>
      <c r="E21" s="31" t="s">
        <v>0</v>
      </c>
      <c r="F21" s="361"/>
      <c r="G21" s="32" t="s">
        <v>15</v>
      </c>
      <c r="H21" s="32" t="s">
        <v>16</v>
      </c>
      <c r="I21" s="88" t="s">
        <v>6</v>
      </c>
      <c r="J21" s="32" t="s">
        <v>5</v>
      </c>
      <c r="K21" s="32" t="s">
        <v>1</v>
      </c>
      <c r="L21" s="32" t="s">
        <v>23</v>
      </c>
      <c r="M21" s="33" t="s">
        <v>24</v>
      </c>
      <c r="N21" s="32" t="s">
        <v>47</v>
      </c>
      <c r="O21" s="361"/>
      <c r="P21" s="32" t="s">
        <v>4</v>
      </c>
      <c r="Q21" s="32" t="s">
        <v>2</v>
      </c>
      <c r="R21" s="32" t="s">
        <v>17</v>
      </c>
      <c r="S21" s="361"/>
      <c r="T21" s="364"/>
    </row>
    <row r="22" spans="2:21" s="22" customFormat="1" ht="12.75" customHeight="1" x14ac:dyDescent="0.25">
      <c r="B22" s="127" t="s">
        <v>66</v>
      </c>
      <c r="C22" s="90"/>
      <c r="D22" s="90"/>
      <c r="E22" s="90"/>
      <c r="F22" s="37"/>
      <c r="G22" s="91"/>
      <c r="H22" s="92"/>
      <c r="I22" s="92"/>
      <c r="J22" s="92"/>
      <c r="K22" s="92"/>
      <c r="L22" s="92"/>
      <c r="M22" s="93"/>
      <c r="N22" s="91"/>
      <c r="O22" s="36"/>
      <c r="P22" s="92"/>
      <c r="Q22" s="91"/>
      <c r="R22" s="34"/>
      <c r="S22" s="34"/>
      <c r="T22" s="304"/>
    </row>
    <row r="23" spans="2:21" s="22" customFormat="1" ht="12.75" customHeight="1" x14ac:dyDescent="0.25">
      <c r="B23" s="136" t="s">
        <v>22</v>
      </c>
      <c r="C23" s="356">
        <f>ROUND(B15*C171,6)</f>
        <v>0.32626500000000003</v>
      </c>
      <c r="D23" s="356">
        <f>ROUND(B15*C172,6)</f>
        <v>3.5638999999999997E-2</v>
      </c>
      <c r="E23" s="356">
        <f>C173</f>
        <v>7.9459999999999999E-3</v>
      </c>
      <c r="F23" s="365">
        <f>SUM(C23:E28)</f>
        <v>0.36985000000000001</v>
      </c>
      <c r="G23" s="367" t="s">
        <v>26</v>
      </c>
      <c r="H23" s="94">
        <f t="shared" ref="H23:H28" si="0">C178</f>
        <v>0</v>
      </c>
      <c r="I23" s="356">
        <f>ROUND(B15*C184,6)</f>
        <v>0.109699</v>
      </c>
      <c r="J23" s="356">
        <f>C185</f>
        <v>1.186E-3</v>
      </c>
      <c r="K23" s="356">
        <f>C186</f>
        <v>1.4455000000000001E-2</v>
      </c>
      <c r="L23" s="367" t="s">
        <v>26</v>
      </c>
      <c r="M23" s="369" t="s">
        <v>26</v>
      </c>
      <c r="N23" s="367" t="s">
        <v>26</v>
      </c>
      <c r="O23" s="36">
        <f>H23+I23+J23+K23</f>
        <v>0.12534000000000001</v>
      </c>
      <c r="P23" s="356">
        <f>C192</f>
        <v>1.2695E-2</v>
      </c>
      <c r="Q23" s="35">
        <f t="shared" ref="Q23:Q28" si="1">C193</f>
        <v>0</v>
      </c>
      <c r="R23" s="356">
        <f>C199</f>
        <v>7.2920000000000007E-3</v>
      </c>
      <c r="S23" s="37">
        <f>+P23+Q23+R23</f>
        <v>1.9987000000000001E-2</v>
      </c>
      <c r="T23" s="287">
        <f>F23+O23+S23</f>
        <v>0.515177</v>
      </c>
      <c r="U23" s="95"/>
    </row>
    <row r="24" spans="2:21" s="22" customFormat="1" ht="12.75" customHeight="1" x14ac:dyDescent="0.25">
      <c r="B24" s="136" t="s">
        <v>46</v>
      </c>
      <c r="C24" s="356"/>
      <c r="D24" s="356"/>
      <c r="E24" s="356"/>
      <c r="F24" s="365"/>
      <c r="G24" s="367"/>
      <c r="H24" s="94">
        <f t="shared" si="0"/>
        <v>9.4791000000000014E-2</v>
      </c>
      <c r="I24" s="356"/>
      <c r="J24" s="356"/>
      <c r="K24" s="356"/>
      <c r="L24" s="367"/>
      <c r="M24" s="369"/>
      <c r="N24" s="367"/>
      <c r="O24" s="36">
        <f>H24+I23+J23+K23</f>
        <v>0.22013099999999999</v>
      </c>
      <c r="P24" s="356"/>
      <c r="Q24" s="35">
        <f t="shared" si="1"/>
        <v>4.6199999999999998E-2</v>
      </c>
      <c r="R24" s="356"/>
      <c r="S24" s="37">
        <f>+P23+Q24+R23</f>
        <v>6.6186999999999996E-2</v>
      </c>
      <c r="T24" s="287">
        <f>F23+O24+S24</f>
        <v>0.65616799999999997</v>
      </c>
      <c r="U24" s="95"/>
    </row>
    <row r="25" spans="2:21" s="22" customFormat="1" ht="12.75" customHeight="1" x14ac:dyDescent="0.25">
      <c r="B25" s="136" t="s">
        <v>8</v>
      </c>
      <c r="C25" s="356"/>
      <c r="D25" s="356"/>
      <c r="E25" s="356"/>
      <c r="F25" s="365"/>
      <c r="G25" s="367"/>
      <c r="H25" s="94">
        <f t="shared" si="0"/>
        <v>8.6760000000000004E-2</v>
      </c>
      <c r="I25" s="356"/>
      <c r="J25" s="356"/>
      <c r="K25" s="356"/>
      <c r="L25" s="367"/>
      <c r="M25" s="369"/>
      <c r="N25" s="367"/>
      <c r="O25" s="36">
        <f>H25+I23+J23+K23</f>
        <v>0.21209999999999998</v>
      </c>
      <c r="P25" s="356"/>
      <c r="Q25" s="35">
        <f t="shared" si="1"/>
        <v>2.7300000000000001E-2</v>
      </c>
      <c r="R25" s="356"/>
      <c r="S25" s="37">
        <f>+P23+Q25+R23</f>
        <v>4.7287000000000003E-2</v>
      </c>
      <c r="T25" s="287">
        <f>F23+O25+S25</f>
        <v>0.62923699999999994</v>
      </c>
      <c r="U25" s="95"/>
    </row>
    <row r="26" spans="2:21" s="22" customFormat="1" ht="12.75" customHeight="1" x14ac:dyDescent="0.25">
      <c r="B26" s="136" t="s">
        <v>9</v>
      </c>
      <c r="C26" s="356"/>
      <c r="D26" s="356"/>
      <c r="E26" s="356"/>
      <c r="F26" s="365"/>
      <c r="G26" s="367"/>
      <c r="H26" s="94">
        <f t="shared" si="0"/>
        <v>8.7125000000000008E-2</v>
      </c>
      <c r="I26" s="356"/>
      <c r="J26" s="356"/>
      <c r="K26" s="356"/>
      <c r="L26" s="367"/>
      <c r="M26" s="369"/>
      <c r="N26" s="367"/>
      <c r="O26" s="36">
        <f>H26+I23+J23+K23</f>
        <v>0.21246499999999999</v>
      </c>
      <c r="P26" s="356"/>
      <c r="Q26" s="35">
        <f t="shared" si="1"/>
        <v>2.2100000000000002E-2</v>
      </c>
      <c r="R26" s="356"/>
      <c r="S26" s="37">
        <f>+P23+Q26+R23</f>
        <v>4.2086999999999999E-2</v>
      </c>
      <c r="T26" s="287">
        <f>F23+O26+S26</f>
        <v>0.62440200000000001</v>
      </c>
      <c r="U26" s="95"/>
    </row>
    <row r="27" spans="2:21" s="22" customFormat="1" ht="12.75" customHeight="1" x14ac:dyDescent="0.25">
      <c r="B27" s="136" t="s">
        <v>10</v>
      </c>
      <c r="C27" s="356"/>
      <c r="D27" s="356"/>
      <c r="E27" s="356"/>
      <c r="F27" s="365"/>
      <c r="G27" s="367"/>
      <c r="H27" s="94">
        <f t="shared" si="0"/>
        <v>6.5099999999999991E-2</v>
      </c>
      <c r="I27" s="356"/>
      <c r="J27" s="356"/>
      <c r="K27" s="356"/>
      <c r="L27" s="367"/>
      <c r="M27" s="369"/>
      <c r="N27" s="367"/>
      <c r="O27" s="36">
        <f>H27+I23+J23+K23</f>
        <v>0.19043999999999997</v>
      </c>
      <c r="P27" s="356"/>
      <c r="Q27" s="35">
        <f t="shared" si="1"/>
        <v>1.5800000000000002E-2</v>
      </c>
      <c r="R27" s="356"/>
      <c r="S27" s="37">
        <f>+P23+Q27+R23</f>
        <v>3.5786999999999999E-2</v>
      </c>
      <c r="T27" s="287">
        <f>F23+O27+S27</f>
        <v>0.59607699999999997</v>
      </c>
      <c r="U27" s="95"/>
    </row>
    <row r="28" spans="2:21" s="22" customFormat="1" ht="12.75" customHeight="1" x14ac:dyDescent="0.25">
      <c r="B28" s="136" t="s">
        <v>11</v>
      </c>
      <c r="C28" s="357"/>
      <c r="D28" s="357"/>
      <c r="E28" s="357"/>
      <c r="F28" s="366"/>
      <c r="G28" s="368"/>
      <c r="H28" s="94">
        <f t="shared" si="0"/>
        <v>3.2975999999999998E-2</v>
      </c>
      <c r="I28" s="357"/>
      <c r="J28" s="357"/>
      <c r="K28" s="357"/>
      <c r="L28" s="368"/>
      <c r="M28" s="370"/>
      <c r="N28" s="368"/>
      <c r="O28" s="36">
        <f>H28+I23+J23+K23</f>
        <v>0.15831599999999998</v>
      </c>
      <c r="P28" s="357"/>
      <c r="Q28" s="38">
        <f t="shared" si="1"/>
        <v>6.6E-3</v>
      </c>
      <c r="R28" s="357"/>
      <c r="S28" s="37">
        <f>+P23+Q28+R23</f>
        <v>2.6587E-2</v>
      </c>
      <c r="T28" s="287">
        <f>F23+O28+S28</f>
        <v>0.55475300000000005</v>
      </c>
      <c r="U28" s="95"/>
    </row>
    <row r="29" spans="2:21" s="22" customFormat="1" x14ac:dyDescent="0.25">
      <c r="B29" s="129" t="s">
        <v>28</v>
      </c>
      <c r="C29" s="39"/>
      <c r="D29" s="40"/>
      <c r="E29" s="41"/>
      <c r="F29" s="42"/>
      <c r="G29" s="41"/>
      <c r="H29" s="40"/>
      <c r="I29" s="39"/>
      <c r="J29" s="39"/>
      <c r="K29" s="40"/>
      <c r="L29" s="39"/>
      <c r="M29" s="40"/>
      <c r="N29" s="39"/>
      <c r="O29" s="42"/>
      <c r="P29" s="40"/>
      <c r="Q29" s="41"/>
      <c r="R29" s="41"/>
      <c r="S29" s="41"/>
      <c r="T29" s="288"/>
    </row>
    <row r="30" spans="2:21" s="22" customFormat="1" x14ac:dyDescent="0.25">
      <c r="B30" s="137" t="s">
        <v>20</v>
      </c>
      <c r="C30" s="367" t="s">
        <v>26</v>
      </c>
      <c r="D30" s="367" t="s">
        <v>26</v>
      </c>
      <c r="E30" s="375">
        <f>D173</f>
        <v>58.93</v>
      </c>
      <c r="F30" s="373">
        <f>SUM(C30:E32)</f>
        <v>58.93</v>
      </c>
      <c r="G30" s="43">
        <f>C175</f>
        <v>77.95</v>
      </c>
      <c r="H30" s="367" t="s">
        <v>26</v>
      </c>
      <c r="I30" s="367" t="s">
        <v>26</v>
      </c>
      <c r="J30" s="367" t="s">
        <v>26</v>
      </c>
      <c r="K30" s="367" t="s">
        <v>26</v>
      </c>
      <c r="L30" s="375">
        <f>C187</f>
        <v>-0.03</v>
      </c>
      <c r="M30" s="377">
        <f>C188</f>
        <v>0.08</v>
      </c>
      <c r="N30" s="375">
        <f>C189</f>
        <v>0</v>
      </c>
      <c r="O30" s="45">
        <f>G30+L30+M30+N30</f>
        <v>78</v>
      </c>
      <c r="P30" s="367" t="s">
        <v>26</v>
      </c>
      <c r="Q30" s="375">
        <f>D193</f>
        <v>-23.13</v>
      </c>
      <c r="R30" s="367" t="s">
        <v>26</v>
      </c>
      <c r="S30" s="373">
        <f>Q30</f>
        <v>-23.13</v>
      </c>
      <c r="T30" s="289">
        <f>F30+O30+S30</f>
        <v>113.80000000000001</v>
      </c>
    </row>
    <row r="31" spans="2:21" s="22" customFormat="1" x14ac:dyDescent="0.25">
      <c r="B31" s="130" t="s">
        <v>18</v>
      </c>
      <c r="C31" s="356"/>
      <c r="D31" s="356"/>
      <c r="E31" s="375"/>
      <c r="F31" s="373"/>
      <c r="G31" s="43">
        <f>C176</f>
        <v>537.88</v>
      </c>
      <c r="H31" s="356"/>
      <c r="I31" s="356"/>
      <c r="J31" s="356"/>
      <c r="K31" s="356"/>
      <c r="L31" s="375"/>
      <c r="M31" s="377"/>
      <c r="N31" s="375"/>
      <c r="O31" s="138">
        <f>G31+L30+M30+N30</f>
        <v>537.93000000000006</v>
      </c>
      <c r="P31" s="356"/>
      <c r="Q31" s="375"/>
      <c r="R31" s="356"/>
      <c r="S31" s="373"/>
      <c r="T31" s="290">
        <f>F30+O31+S30</f>
        <v>573.73</v>
      </c>
    </row>
    <row r="32" spans="2:21" s="22" customFormat="1" x14ac:dyDescent="0.25">
      <c r="B32" s="131" t="s">
        <v>19</v>
      </c>
      <c r="C32" s="357"/>
      <c r="D32" s="357"/>
      <c r="E32" s="376"/>
      <c r="F32" s="374"/>
      <c r="G32" s="46">
        <f>C177</f>
        <v>1137.8000000000002</v>
      </c>
      <c r="H32" s="357"/>
      <c r="I32" s="357"/>
      <c r="J32" s="357"/>
      <c r="K32" s="357"/>
      <c r="L32" s="376"/>
      <c r="M32" s="378"/>
      <c r="N32" s="376"/>
      <c r="O32" s="139">
        <f>G32+L30+M30+N30</f>
        <v>1137.8500000000001</v>
      </c>
      <c r="P32" s="357"/>
      <c r="Q32" s="376"/>
      <c r="R32" s="357"/>
      <c r="S32" s="374"/>
      <c r="T32" s="291">
        <f>F30+O32+S30</f>
        <v>1173.6500000000001</v>
      </c>
    </row>
    <row r="33" spans="2:21" s="22" customFormat="1" ht="25.5" customHeight="1" x14ac:dyDescent="0.25">
      <c r="B33" s="132" t="s">
        <v>31</v>
      </c>
      <c r="C33" s="381" t="s">
        <v>32</v>
      </c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3"/>
      <c r="U33" s="96"/>
    </row>
    <row r="34" spans="2:21" s="52" customFormat="1" x14ac:dyDescent="0.25">
      <c r="B34" s="48" t="s">
        <v>21</v>
      </c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51"/>
      <c r="P34" s="49"/>
      <c r="Q34" s="49"/>
      <c r="T34" s="314"/>
    </row>
    <row r="35" spans="2:21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309"/>
    </row>
    <row r="36" spans="2:21" ht="24" customHeight="1" x14ac:dyDescent="0.25">
      <c r="B36" s="274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309"/>
    </row>
    <row r="37" spans="2:21" s="22" customFormat="1" ht="15" customHeight="1" x14ac:dyDescent="0.25">
      <c r="B37" s="124" t="s">
        <v>61</v>
      </c>
      <c r="C37" s="103"/>
      <c r="D37" s="104"/>
      <c r="E37" s="104"/>
      <c r="F37" s="359" t="s">
        <v>25</v>
      </c>
      <c r="G37" s="107"/>
      <c r="H37" s="108"/>
      <c r="I37" s="108"/>
      <c r="J37" s="108"/>
      <c r="K37" s="108"/>
      <c r="L37" s="108"/>
      <c r="M37" s="108"/>
      <c r="N37" s="108"/>
      <c r="O37" s="359" t="s">
        <v>38</v>
      </c>
      <c r="P37" s="107"/>
      <c r="Q37" s="108"/>
      <c r="R37" s="108"/>
      <c r="S37" s="359" t="s">
        <v>27</v>
      </c>
      <c r="T37" s="362" t="s">
        <v>7</v>
      </c>
    </row>
    <row r="38" spans="2:21" s="22" customFormat="1" ht="15" customHeight="1" x14ac:dyDescent="0.25">
      <c r="B38" s="125" t="s">
        <v>30</v>
      </c>
      <c r="C38" s="105"/>
      <c r="D38" s="106"/>
      <c r="E38" s="106"/>
      <c r="F38" s="360"/>
      <c r="G38" s="109"/>
      <c r="H38" s="110"/>
      <c r="I38" s="110"/>
      <c r="J38" s="110"/>
      <c r="K38" s="110"/>
      <c r="L38" s="110"/>
      <c r="M38" s="110"/>
      <c r="N38" s="110"/>
      <c r="O38" s="360"/>
      <c r="P38" s="109"/>
      <c r="Q38" s="110"/>
      <c r="R38" s="110"/>
      <c r="S38" s="360"/>
      <c r="T38" s="363"/>
    </row>
    <row r="39" spans="2:21" s="22" customFormat="1" ht="15" customHeight="1" x14ac:dyDescent="0.25">
      <c r="B39" s="126" t="s">
        <v>59</v>
      </c>
      <c r="C39" s="31" t="s">
        <v>56</v>
      </c>
      <c r="D39" s="31" t="s">
        <v>14</v>
      </c>
      <c r="E39" s="31" t="s">
        <v>0</v>
      </c>
      <c r="F39" s="361"/>
      <c r="G39" s="53" t="s">
        <v>15</v>
      </c>
      <c r="H39" s="53" t="s">
        <v>16</v>
      </c>
      <c r="I39" s="53" t="s">
        <v>6</v>
      </c>
      <c r="J39" s="53" t="s">
        <v>5</v>
      </c>
      <c r="K39" s="53" t="s">
        <v>1</v>
      </c>
      <c r="L39" s="32" t="s">
        <v>23</v>
      </c>
      <c r="M39" s="33" t="s">
        <v>24</v>
      </c>
      <c r="N39" s="32" t="s">
        <v>47</v>
      </c>
      <c r="O39" s="361"/>
      <c r="P39" s="53" t="s">
        <v>4</v>
      </c>
      <c r="Q39" s="54" t="s">
        <v>2</v>
      </c>
      <c r="R39" s="53" t="s">
        <v>17</v>
      </c>
      <c r="S39" s="361"/>
      <c r="T39" s="364"/>
    </row>
    <row r="40" spans="2:21" s="22" customFormat="1" x14ac:dyDescent="0.25">
      <c r="B40" s="127" t="s">
        <v>66</v>
      </c>
      <c r="C40" s="101"/>
      <c r="D40" s="102"/>
      <c r="E40" s="102"/>
      <c r="F40" s="97"/>
      <c r="G40" s="102"/>
      <c r="H40" s="101"/>
      <c r="I40" s="102"/>
      <c r="J40" s="102"/>
      <c r="K40" s="102"/>
      <c r="L40" s="102"/>
      <c r="M40" s="102"/>
      <c r="N40" s="102"/>
      <c r="O40" s="56"/>
      <c r="P40" s="101"/>
      <c r="Q40" s="102"/>
      <c r="R40" s="34"/>
      <c r="S40" s="34"/>
      <c r="T40" s="306"/>
    </row>
    <row r="41" spans="2:21" s="22" customFormat="1" x14ac:dyDescent="0.25">
      <c r="B41" s="136" t="s">
        <v>22</v>
      </c>
      <c r="C41" s="356">
        <f>ROUND(B15*C171,6)</f>
        <v>0.32626500000000003</v>
      </c>
      <c r="D41" s="356">
        <f>ROUND(B15*C172,6)</f>
        <v>3.5638999999999997E-2</v>
      </c>
      <c r="E41" s="356">
        <f>C173</f>
        <v>7.9459999999999999E-3</v>
      </c>
      <c r="F41" s="371">
        <f>SUM(C41:E46)</f>
        <v>0.36985000000000001</v>
      </c>
      <c r="G41" s="367" t="s">
        <v>26</v>
      </c>
      <c r="H41" s="55">
        <f t="shared" ref="H41:H46" si="2">D178</f>
        <v>0</v>
      </c>
      <c r="I41" s="356">
        <f>ROUND(B15*D184,6)</f>
        <v>0.109699</v>
      </c>
      <c r="J41" s="356">
        <f>C185</f>
        <v>1.186E-3</v>
      </c>
      <c r="K41" s="356">
        <f>C186</f>
        <v>1.4455000000000001E-2</v>
      </c>
      <c r="L41" s="367" t="s">
        <v>26</v>
      </c>
      <c r="M41" s="367" t="s">
        <v>26</v>
      </c>
      <c r="N41" s="367" t="s">
        <v>26</v>
      </c>
      <c r="O41" s="56">
        <f>H41+I41+J41+K41</f>
        <v>0.12534000000000001</v>
      </c>
      <c r="P41" s="379">
        <f>C192</f>
        <v>1.2695E-2</v>
      </c>
      <c r="Q41" s="57">
        <f t="shared" ref="Q41:Q46" si="3">C193</f>
        <v>0</v>
      </c>
      <c r="R41" s="356">
        <f>C199</f>
        <v>7.2920000000000007E-3</v>
      </c>
      <c r="S41" s="37">
        <f>+P41+Q41+R41</f>
        <v>1.9987000000000001E-2</v>
      </c>
      <c r="T41" s="307">
        <f>F41+O41+S41</f>
        <v>0.515177</v>
      </c>
    </row>
    <row r="42" spans="2:21" s="22" customFormat="1" x14ac:dyDescent="0.25">
      <c r="B42" s="136" t="s">
        <v>46</v>
      </c>
      <c r="C42" s="356"/>
      <c r="D42" s="356"/>
      <c r="E42" s="356"/>
      <c r="F42" s="371"/>
      <c r="G42" s="367"/>
      <c r="H42" s="55">
        <f t="shared" si="2"/>
        <v>6.9823999999999997E-2</v>
      </c>
      <c r="I42" s="356"/>
      <c r="J42" s="356"/>
      <c r="K42" s="356"/>
      <c r="L42" s="367"/>
      <c r="M42" s="367"/>
      <c r="N42" s="367"/>
      <c r="O42" s="56">
        <f>H42+I41+J41+K41</f>
        <v>0.19516399999999998</v>
      </c>
      <c r="P42" s="379"/>
      <c r="Q42" s="57">
        <f t="shared" si="3"/>
        <v>4.6199999999999998E-2</v>
      </c>
      <c r="R42" s="356"/>
      <c r="S42" s="37">
        <f>+P41+Q42+R41</f>
        <v>6.6186999999999996E-2</v>
      </c>
      <c r="T42" s="307">
        <f>F41+O42+S42</f>
        <v>0.63120100000000001</v>
      </c>
    </row>
    <row r="43" spans="2:21" s="22" customFormat="1" x14ac:dyDescent="0.25">
      <c r="B43" s="136" t="s">
        <v>8</v>
      </c>
      <c r="C43" s="356"/>
      <c r="D43" s="356"/>
      <c r="E43" s="356"/>
      <c r="F43" s="371"/>
      <c r="G43" s="367"/>
      <c r="H43" s="55">
        <f t="shared" si="2"/>
        <v>6.3909000000000007E-2</v>
      </c>
      <c r="I43" s="356"/>
      <c r="J43" s="356"/>
      <c r="K43" s="356"/>
      <c r="L43" s="367"/>
      <c r="M43" s="367"/>
      <c r="N43" s="367"/>
      <c r="O43" s="56">
        <f>H43+I41+J41+K41</f>
        <v>0.189249</v>
      </c>
      <c r="P43" s="379"/>
      <c r="Q43" s="57">
        <f t="shared" si="3"/>
        <v>2.7300000000000001E-2</v>
      </c>
      <c r="R43" s="356"/>
      <c r="S43" s="37">
        <f>+P41+Q43+R41</f>
        <v>4.7287000000000003E-2</v>
      </c>
      <c r="T43" s="307">
        <f>F41+O43+S43</f>
        <v>0.60638599999999998</v>
      </c>
    </row>
    <row r="44" spans="2:21" s="22" customFormat="1" x14ac:dyDescent="0.25">
      <c r="B44" s="136" t="s">
        <v>9</v>
      </c>
      <c r="C44" s="356"/>
      <c r="D44" s="356"/>
      <c r="E44" s="356"/>
      <c r="F44" s="371"/>
      <c r="G44" s="367"/>
      <c r="H44" s="55">
        <f t="shared" si="2"/>
        <v>6.4177999999999999E-2</v>
      </c>
      <c r="I44" s="356"/>
      <c r="J44" s="356"/>
      <c r="K44" s="356"/>
      <c r="L44" s="367"/>
      <c r="M44" s="367"/>
      <c r="N44" s="367"/>
      <c r="O44" s="56">
        <f>H44+I41+J41+K41</f>
        <v>0.18951799999999999</v>
      </c>
      <c r="P44" s="379"/>
      <c r="Q44" s="57">
        <f t="shared" si="3"/>
        <v>2.2100000000000002E-2</v>
      </c>
      <c r="R44" s="356"/>
      <c r="S44" s="37">
        <f>+P41+Q44+R41</f>
        <v>4.2086999999999999E-2</v>
      </c>
      <c r="T44" s="307">
        <f>F41+O44+S44</f>
        <v>0.60145499999999996</v>
      </c>
    </row>
    <row r="45" spans="2:21" s="22" customFormat="1" x14ac:dyDescent="0.25">
      <c r="B45" s="136" t="s">
        <v>10</v>
      </c>
      <c r="C45" s="356"/>
      <c r="D45" s="356"/>
      <c r="E45" s="356"/>
      <c r="F45" s="371"/>
      <c r="G45" s="367"/>
      <c r="H45" s="55">
        <f t="shared" si="2"/>
        <v>4.7953999999999997E-2</v>
      </c>
      <c r="I45" s="356"/>
      <c r="J45" s="356"/>
      <c r="K45" s="356"/>
      <c r="L45" s="367"/>
      <c r="M45" s="367"/>
      <c r="N45" s="367"/>
      <c r="O45" s="56">
        <f>H45+I41+J41+K41</f>
        <v>0.17329399999999998</v>
      </c>
      <c r="P45" s="379"/>
      <c r="Q45" s="57">
        <f t="shared" si="3"/>
        <v>1.5800000000000002E-2</v>
      </c>
      <c r="R45" s="356"/>
      <c r="S45" s="37">
        <f>+P41+Q45+R41</f>
        <v>3.5786999999999999E-2</v>
      </c>
      <c r="T45" s="307">
        <f>F41+O45+S45</f>
        <v>0.57893099999999997</v>
      </c>
    </row>
    <row r="46" spans="2:21" s="22" customFormat="1" x14ac:dyDescent="0.25">
      <c r="B46" s="136" t="s">
        <v>11</v>
      </c>
      <c r="C46" s="357"/>
      <c r="D46" s="357"/>
      <c r="E46" s="357"/>
      <c r="F46" s="372"/>
      <c r="G46" s="368"/>
      <c r="H46" s="55">
        <f t="shared" si="2"/>
        <v>2.4291E-2</v>
      </c>
      <c r="I46" s="357"/>
      <c r="J46" s="357"/>
      <c r="K46" s="357"/>
      <c r="L46" s="368"/>
      <c r="M46" s="368"/>
      <c r="N46" s="368"/>
      <c r="O46" s="56">
        <f>H46+I41+J41+K41</f>
        <v>0.14963099999999999</v>
      </c>
      <c r="P46" s="380"/>
      <c r="Q46" s="58">
        <f t="shared" si="3"/>
        <v>6.6E-3</v>
      </c>
      <c r="R46" s="357"/>
      <c r="S46" s="37">
        <f>+P41+Q46+R41</f>
        <v>2.6587E-2</v>
      </c>
      <c r="T46" s="307">
        <f>F41+O46+S46</f>
        <v>0.546068</v>
      </c>
    </row>
    <row r="47" spans="2:21" s="22" customFormat="1" x14ac:dyDescent="0.25">
      <c r="B47" s="129" t="s">
        <v>28</v>
      </c>
      <c r="C47" s="39"/>
      <c r="D47" s="59"/>
      <c r="E47" s="39"/>
      <c r="F47" s="42"/>
      <c r="G47" s="60"/>
      <c r="H47" s="39"/>
      <c r="I47" s="40"/>
      <c r="J47" s="39"/>
      <c r="K47" s="39"/>
      <c r="L47" s="39"/>
      <c r="M47" s="39"/>
      <c r="N47" s="39"/>
      <c r="O47" s="42"/>
      <c r="P47" s="39"/>
      <c r="Q47" s="40"/>
      <c r="R47" s="41"/>
      <c r="S47" s="41"/>
      <c r="T47" s="288"/>
    </row>
    <row r="48" spans="2:21" s="22" customFormat="1" x14ac:dyDescent="0.25">
      <c r="B48" s="137" t="s">
        <v>20</v>
      </c>
      <c r="C48" s="367" t="s">
        <v>26</v>
      </c>
      <c r="D48" s="367" t="s">
        <v>26</v>
      </c>
      <c r="E48" s="375">
        <f>D173</f>
        <v>58.93</v>
      </c>
      <c r="F48" s="373">
        <f>SUM(C48:E50)</f>
        <v>58.93</v>
      </c>
      <c r="G48" s="44">
        <f>D175</f>
        <v>67.39</v>
      </c>
      <c r="H48" s="367" t="s">
        <v>26</v>
      </c>
      <c r="I48" s="367" t="s">
        <v>26</v>
      </c>
      <c r="J48" s="367" t="s">
        <v>26</v>
      </c>
      <c r="K48" s="367" t="s">
        <v>26</v>
      </c>
      <c r="L48" s="375">
        <f>D187</f>
        <v>-0.25</v>
      </c>
      <c r="M48" s="375">
        <f>D188</f>
        <v>0.06</v>
      </c>
      <c r="N48" s="375">
        <f>D189</f>
        <v>0</v>
      </c>
      <c r="O48" s="45">
        <f>G48+L48+M48+N48</f>
        <v>67.2</v>
      </c>
      <c r="P48" s="367" t="s">
        <v>26</v>
      </c>
      <c r="Q48" s="375">
        <f>D193</f>
        <v>-23.13</v>
      </c>
      <c r="R48" s="367" t="s">
        <v>26</v>
      </c>
      <c r="S48" s="373">
        <f>Q48</f>
        <v>-23.13</v>
      </c>
      <c r="T48" s="289">
        <f>F48+O48+S48</f>
        <v>103</v>
      </c>
    </row>
    <row r="49" spans="2:35" s="22" customFormat="1" x14ac:dyDescent="0.25">
      <c r="B49" s="130" t="s">
        <v>18</v>
      </c>
      <c r="C49" s="356"/>
      <c r="D49" s="356"/>
      <c r="E49" s="375"/>
      <c r="F49" s="373"/>
      <c r="G49" s="44">
        <f>D176</f>
        <v>469.74</v>
      </c>
      <c r="H49" s="356"/>
      <c r="I49" s="356"/>
      <c r="J49" s="356"/>
      <c r="K49" s="356"/>
      <c r="L49" s="375"/>
      <c r="M49" s="375"/>
      <c r="N49" s="375"/>
      <c r="O49" s="138">
        <f>G49+L48+M48+N48</f>
        <v>469.55</v>
      </c>
      <c r="P49" s="356"/>
      <c r="Q49" s="375"/>
      <c r="R49" s="356"/>
      <c r="S49" s="373"/>
      <c r="T49" s="290">
        <f>F48+O49+S48</f>
        <v>505.35</v>
      </c>
    </row>
    <row r="50" spans="2:35" s="22" customFormat="1" x14ac:dyDescent="0.25">
      <c r="B50" s="131" t="s">
        <v>19</v>
      </c>
      <c r="C50" s="357"/>
      <c r="D50" s="357"/>
      <c r="E50" s="376"/>
      <c r="F50" s="374"/>
      <c r="G50" s="47">
        <f>D177</f>
        <v>975.12000000000012</v>
      </c>
      <c r="H50" s="357"/>
      <c r="I50" s="357"/>
      <c r="J50" s="357"/>
      <c r="K50" s="357"/>
      <c r="L50" s="376"/>
      <c r="M50" s="376"/>
      <c r="N50" s="376"/>
      <c r="O50" s="139">
        <f>G50+L48+M48+N48</f>
        <v>974.93000000000006</v>
      </c>
      <c r="P50" s="357"/>
      <c r="Q50" s="376"/>
      <c r="R50" s="357"/>
      <c r="S50" s="374"/>
      <c r="T50" s="291">
        <f>F48+O50+S48</f>
        <v>1010.7300000000001</v>
      </c>
    </row>
    <row r="51" spans="2:35" s="22" customFormat="1" ht="25.5" customHeight="1" x14ac:dyDescent="0.25">
      <c r="B51" s="132" t="s">
        <v>31</v>
      </c>
      <c r="C51" s="381" t="s">
        <v>32</v>
      </c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3"/>
      <c r="U51" s="96"/>
    </row>
    <row r="52" spans="2:35" s="22" customFormat="1" x14ac:dyDescent="0.25">
      <c r="B52" s="61" t="s">
        <v>21</v>
      </c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3"/>
      <c r="P52" s="62"/>
      <c r="Q52" s="62"/>
      <c r="T52" s="314"/>
    </row>
    <row r="53" spans="2:35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310"/>
      <c r="AC53" s="15"/>
      <c r="AD53" s="15"/>
      <c r="AE53" s="15"/>
      <c r="AF53" s="15"/>
      <c r="AG53" s="15"/>
      <c r="AH53" s="15"/>
      <c r="AI53" s="15"/>
    </row>
    <row r="54" spans="2:35" s="10" customFormat="1" ht="24" customHeight="1" x14ac:dyDescent="0.25">
      <c r="B54" s="274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310"/>
      <c r="AC54" s="15"/>
      <c r="AD54" s="15"/>
      <c r="AE54" s="15"/>
      <c r="AF54" s="15"/>
      <c r="AG54" s="15"/>
      <c r="AH54" s="15"/>
      <c r="AI54" s="15"/>
    </row>
    <row r="55" spans="2:35" s="52" customFormat="1" ht="15" customHeight="1" x14ac:dyDescent="0.25">
      <c r="B55" s="124" t="s">
        <v>61</v>
      </c>
      <c r="C55" s="111"/>
      <c r="D55" s="112"/>
      <c r="E55" s="112"/>
      <c r="F55" s="359" t="s">
        <v>25</v>
      </c>
      <c r="G55" s="111"/>
      <c r="H55" s="112"/>
      <c r="I55" s="112"/>
      <c r="J55" s="112"/>
      <c r="K55" s="112"/>
      <c r="L55" s="112"/>
      <c r="M55" s="112"/>
      <c r="N55" s="112"/>
      <c r="O55" s="359" t="s">
        <v>38</v>
      </c>
      <c r="P55" s="111"/>
      <c r="Q55" s="112"/>
      <c r="R55" s="113"/>
      <c r="S55" s="359" t="s">
        <v>27</v>
      </c>
      <c r="T55" s="362" t="s">
        <v>7</v>
      </c>
    </row>
    <row r="56" spans="2:35" s="22" customFormat="1" ht="15" customHeight="1" x14ac:dyDescent="0.25">
      <c r="B56" s="125" t="s">
        <v>33</v>
      </c>
      <c r="C56" s="105"/>
      <c r="D56" s="106"/>
      <c r="E56" s="106"/>
      <c r="F56" s="360"/>
      <c r="G56" s="109"/>
      <c r="H56" s="110"/>
      <c r="I56" s="110"/>
      <c r="J56" s="110"/>
      <c r="K56" s="110"/>
      <c r="L56" s="110"/>
      <c r="M56" s="110"/>
      <c r="N56" s="110"/>
      <c r="O56" s="360"/>
      <c r="P56" s="109"/>
      <c r="Q56" s="110"/>
      <c r="R56" s="110"/>
      <c r="S56" s="360"/>
      <c r="T56" s="363"/>
    </row>
    <row r="57" spans="2:35" s="22" customFormat="1" ht="15" customHeight="1" x14ac:dyDescent="0.25">
      <c r="B57" s="126" t="s">
        <v>59</v>
      </c>
      <c r="C57" s="31" t="s">
        <v>56</v>
      </c>
      <c r="D57" s="31" t="s">
        <v>14</v>
      </c>
      <c r="E57" s="31" t="s">
        <v>0</v>
      </c>
      <c r="F57" s="361"/>
      <c r="G57" s="53" t="s">
        <v>15</v>
      </c>
      <c r="H57" s="53" t="s">
        <v>16</v>
      </c>
      <c r="I57" s="53" t="s">
        <v>6</v>
      </c>
      <c r="J57" s="53" t="s">
        <v>5</v>
      </c>
      <c r="K57" s="53" t="s">
        <v>1</v>
      </c>
      <c r="L57" s="32" t="s">
        <v>23</v>
      </c>
      <c r="M57" s="33" t="s">
        <v>24</v>
      </c>
      <c r="N57" s="32" t="s">
        <v>47</v>
      </c>
      <c r="O57" s="361"/>
      <c r="P57" s="53" t="s">
        <v>4</v>
      </c>
      <c r="Q57" s="54" t="s">
        <v>2</v>
      </c>
      <c r="R57" s="53" t="s">
        <v>17</v>
      </c>
      <c r="S57" s="361"/>
      <c r="T57" s="364"/>
    </row>
    <row r="58" spans="2:35" s="22" customFormat="1" x14ac:dyDescent="0.25">
      <c r="B58" s="127" t="s">
        <v>66</v>
      </c>
      <c r="C58" s="93"/>
      <c r="D58" s="91"/>
      <c r="E58" s="91"/>
      <c r="F58" s="98"/>
      <c r="G58" s="91"/>
      <c r="H58" s="93"/>
      <c r="I58" s="91"/>
      <c r="J58" s="91"/>
      <c r="K58" s="91"/>
      <c r="L58" s="91"/>
      <c r="M58" s="91"/>
      <c r="N58" s="91"/>
      <c r="O58" s="37"/>
      <c r="P58" s="93"/>
      <c r="Q58" s="91"/>
      <c r="R58" s="34"/>
      <c r="S58" s="34"/>
      <c r="T58" s="286"/>
    </row>
    <row r="59" spans="2:35" s="22" customFormat="1" x14ac:dyDescent="0.25">
      <c r="B59" s="136" t="s">
        <v>22</v>
      </c>
      <c r="C59" s="356">
        <f>ROUND(B15*C171,6)</f>
        <v>0.32626500000000003</v>
      </c>
      <c r="D59" s="356">
        <f>ROUND(B15*C172,6)</f>
        <v>3.5638999999999997E-2</v>
      </c>
      <c r="E59" s="356">
        <f>C173</f>
        <v>7.9459999999999999E-3</v>
      </c>
      <c r="F59" s="365">
        <f>SUM(C59:E64)</f>
        <v>0.36985000000000001</v>
      </c>
      <c r="G59" s="367" t="s">
        <v>26</v>
      </c>
      <c r="H59" s="64">
        <f t="shared" ref="H59:H64" si="4">E178</f>
        <v>0</v>
      </c>
      <c r="I59" s="356">
        <f>ROUND(B15*E184,6)</f>
        <v>0.109699</v>
      </c>
      <c r="J59" s="356">
        <f>C185</f>
        <v>1.186E-3</v>
      </c>
      <c r="K59" s="356">
        <f>C186</f>
        <v>1.4455000000000001E-2</v>
      </c>
      <c r="L59" s="367" t="s">
        <v>26</v>
      </c>
      <c r="M59" s="367" t="s">
        <v>26</v>
      </c>
      <c r="N59" s="367" t="s">
        <v>26</v>
      </c>
      <c r="O59" s="37">
        <f>H59+I59+J59+K59</f>
        <v>0.12534000000000001</v>
      </c>
      <c r="P59" s="379">
        <f>C192</f>
        <v>1.2695E-2</v>
      </c>
      <c r="Q59" s="35">
        <f t="shared" ref="Q59:Q64" si="5">C193</f>
        <v>0</v>
      </c>
      <c r="R59" s="356">
        <f>C199</f>
        <v>7.2920000000000007E-3</v>
      </c>
      <c r="S59" s="37">
        <f>+P59+Q59+R59</f>
        <v>1.9987000000000001E-2</v>
      </c>
      <c r="T59" s="287">
        <f>F59+O59+S59</f>
        <v>0.515177</v>
      </c>
    </row>
    <row r="60" spans="2:35" s="22" customFormat="1" x14ac:dyDescent="0.25">
      <c r="B60" s="136" t="s">
        <v>46</v>
      </c>
      <c r="C60" s="356"/>
      <c r="D60" s="356"/>
      <c r="E60" s="356"/>
      <c r="F60" s="365"/>
      <c r="G60" s="367"/>
      <c r="H60" s="64">
        <f t="shared" si="4"/>
        <v>9.5524999999999999E-2</v>
      </c>
      <c r="I60" s="356"/>
      <c r="J60" s="356"/>
      <c r="K60" s="356"/>
      <c r="L60" s="367"/>
      <c r="M60" s="367"/>
      <c r="N60" s="367"/>
      <c r="O60" s="37">
        <f>H60+I59+J59+K59</f>
        <v>0.22086500000000001</v>
      </c>
      <c r="P60" s="379"/>
      <c r="Q60" s="35">
        <f t="shared" si="5"/>
        <v>4.6199999999999998E-2</v>
      </c>
      <c r="R60" s="356"/>
      <c r="S60" s="37">
        <f>+P59+Q60+R59</f>
        <v>6.6186999999999996E-2</v>
      </c>
      <c r="T60" s="287">
        <f>F59+O60+S60</f>
        <v>0.65690199999999999</v>
      </c>
    </row>
    <row r="61" spans="2:35" s="22" customFormat="1" x14ac:dyDescent="0.25">
      <c r="B61" s="136" t="s">
        <v>8</v>
      </c>
      <c r="C61" s="356"/>
      <c r="D61" s="356"/>
      <c r="E61" s="356"/>
      <c r="F61" s="365"/>
      <c r="G61" s="367"/>
      <c r="H61" s="64">
        <f t="shared" si="4"/>
        <v>8.7431999999999996E-2</v>
      </c>
      <c r="I61" s="356"/>
      <c r="J61" s="356"/>
      <c r="K61" s="356"/>
      <c r="L61" s="367"/>
      <c r="M61" s="367"/>
      <c r="N61" s="367"/>
      <c r="O61" s="37">
        <f>H61+I59+J59+K59</f>
        <v>0.21277199999999999</v>
      </c>
      <c r="P61" s="379"/>
      <c r="Q61" s="35">
        <f t="shared" si="5"/>
        <v>2.7300000000000001E-2</v>
      </c>
      <c r="R61" s="356"/>
      <c r="S61" s="37">
        <f>+P59+Q61+R59</f>
        <v>4.7287000000000003E-2</v>
      </c>
      <c r="T61" s="287">
        <f>F59+O61+S61</f>
        <v>0.62990899999999994</v>
      </c>
    </row>
    <row r="62" spans="2:35" s="22" customFormat="1" x14ac:dyDescent="0.25">
      <c r="B62" s="136" t="s">
        <v>9</v>
      </c>
      <c r="C62" s="356"/>
      <c r="D62" s="356"/>
      <c r="E62" s="356"/>
      <c r="F62" s="365"/>
      <c r="G62" s="367"/>
      <c r="H62" s="64">
        <f t="shared" si="4"/>
        <v>8.7799999999999989E-2</v>
      </c>
      <c r="I62" s="356"/>
      <c r="J62" s="356"/>
      <c r="K62" s="356"/>
      <c r="L62" s="367"/>
      <c r="M62" s="367"/>
      <c r="N62" s="367"/>
      <c r="O62" s="37">
        <f>H62+I59+J59+K59</f>
        <v>0.21313999999999997</v>
      </c>
      <c r="P62" s="379"/>
      <c r="Q62" s="35">
        <f t="shared" si="5"/>
        <v>2.2100000000000002E-2</v>
      </c>
      <c r="R62" s="356"/>
      <c r="S62" s="37">
        <f>+P59+Q62+R59</f>
        <v>4.2086999999999999E-2</v>
      </c>
      <c r="T62" s="287">
        <f>F59+O62+S62</f>
        <v>0.62507699999999999</v>
      </c>
    </row>
    <row r="63" spans="2:35" s="22" customFormat="1" x14ac:dyDescent="0.25">
      <c r="B63" s="136" t="s">
        <v>10</v>
      </c>
      <c r="C63" s="356"/>
      <c r="D63" s="356"/>
      <c r="E63" s="356"/>
      <c r="F63" s="365"/>
      <c r="G63" s="367"/>
      <c r="H63" s="64">
        <f t="shared" si="4"/>
        <v>6.5604999999999997E-2</v>
      </c>
      <c r="I63" s="356"/>
      <c r="J63" s="356"/>
      <c r="K63" s="356"/>
      <c r="L63" s="367"/>
      <c r="M63" s="367"/>
      <c r="N63" s="367"/>
      <c r="O63" s="37">
        <f>H63+I59+J59+K59</f>
        <v>0.190945</v>
      </c>
      <c r="P63" s="379"/>
      <c r="Q63" s="35">
        <f t="shared" si="5"/>
        <v>1.5800000000000002E-2</v>
      </c>
      <c r="R63" s="356"/>
      <c r="S63" s="37">
        <f>+P59+Q63+R59</f>
        <v>3.5786999999999999E-2</v>
      </c>
      <c r="T63" s="287">
        <f>F59+O63+S63</f>
        <v>0.59658200000000006</v>
      </c>
    </row>
    <row r="64" spans="2:35" s="22" customFormat="1" x14ac:dyDescent="0.25">
      <c r="B64" s="136" t="s">
        <v>11</v>
      </c>
      <c r="C64" s="357"/>
      <c r="D64" s="357"/>
      <c r="E64" s="357"/>
      <c r="F64" s="366"/>
      <c r="G64" s="368"/>
      <c r="H64" s="64">
        <f t="shared" si="4"/>
        <v>3.3231000000000004E-2</v>
      </c>
      <c r="I64" s="357"/>
      <c r="J64" s="357"/>
      <c r="K64" s="357"/>
      <c r="L64" s="368"/>
      <c r="M64" s="368"/>
      <c r="N64" s="368"/>
      <c r="O64" s="37">
        <f>H64+I59+J59+K59</f>
        <v>0.15857099999999999</v>
      </c>
      <c r="P64" s="380"/>
      <c r="Q64" s="38">
        <f t="shared" si="5"/>
        <v>6.6E-3</v>
      </c>
      <c r="R64" s="357"/>
      <c r="S64" s="37">
        <f>+P59+Q64+R59</f>
        <v>2.6587E-2</v>
      </c>
      <c r="T64" s="287">
        <f>F59+O64+S64</f>
        <v>0.55500800000000006</v>
      </c>
    </row>
    <row r="65" spans="2:21" s="22" customFormat="1" x14ac:dyDescent="0.25">
      <c r="B65" s="129" t="s">
        <v>28</v>
      </c>
      <c r="C65" s="39"/>
      <c r="D65" s="40"/>
      <c r="E65" s="39"/>
      <c r="F65" s="42"/>
      <c r="G65" s="60"/>
      <c r="H65" s="39"/>
      <c r="I65" s="40"/>
      <c r="J65" s="39"/>
      <c r="K65" s="39"/>
      <c r="L65" s="39"/>
      <c r="M65" s="39"/>
      <c r="N65" s="39"/>
      <c r="O65" s="42"/>
      <c r="P65" s="39"/>
      <c r="Q65" s="40"/>
      <c r="R65" s="41"/>
      <c r="S65" s="41"/>
      <c r="T65" s="288"/>
    </row>
    <row r="66" spans="2:21" s="22" customFormat="1" x14ac:dyDescent="0.25">
      <c r="B66" s="137" t="s">
        <v>20</v>
      </c>
      <c r="C66" s="367" t="s">
        <v>26</v>
      </c>
      <c r="D66" s="367" t="s">
        <v>26</v>
      </c>
      <c r="E66" s="375">
        <f>D173</f>
        <v>58.93</v>
      </c>
      <c r="F66" s="373">
        <f>SUM(C66:E68)</f>
        <v>58.93</v>
      </c>
      <c r="G66" s="44">
        <f>E175</f>
        <v>73.39</v>
      </c>
      <c r="H66" s="367" t="s">
        <v>26</v>
      </c>
      <c r="I66" s="367" t="s">
        <v>26</v>
      </c>
      <c r="J66" s="367" t="s">
        <v>26</v>
      </c>
      <c r="K66" s="367" t="s">
        <v>26</v>
      </c>
      <c r="L66" s="375">
        <f>E187</f>
        <v>0</v>
      </c>
      <c r="M66" s="375">
        <f>E188</f>
        <v>0</v>
      </c>
      <c r="N66" s="375">
        <f>E189</f>
        <v>0</v>
      </c>
      <c r="O66" s="45">
        <f>G66+L66+M66+N66</f>
        <v>73.39</v>
      </c>
      <c r="P66" s="367" t="s">
        <v>26</v>
      </c>
      <c r="Q66" s="375">
        <f>D193</f>
        <v>-23.13</v>
      </c>
      <c r="R66" s="367" t="s">
        <v>26</v>
      </c>
      <c r="S66" s="373">
        <f>Q66</f>
        <v>-23.13</v>
      </c>
      <c r="T66" s="289">
        <f>F66+O66+S66</f>
        <v>109.19</v>
      </c>
    </row>
    <row r="67" spans="2:21" s="22" customFormat="1" x14ac:dyDescent="0.25">
      <c r="B67" s="130" t="s">
        <v>18</v>
      </c>
      <c r="C67" s="356"/>
      <c r="D67" s="356"/>
      <c r="E67" s="375"/>
      <c r="F67" s="373"/>
      <c r="G67" s="44">
        <f>E176</f>
        <v>468.45000000000005</v>
      </c>
      <c r="H67" s="356"/>
      <c r="I67" s="356"/>
      <c r="J67" s="356"/>
      <c r="K67" s="356"/>
      <c r="L67" s="375"/>
      <c r="M67" s="375"/>
      <c r="N67" s="375"/>
      <c r="O67" s="138">
        <f>G67+L66+M66+N66</f>
        <v>468.45000000000005</v>
      </c>
      <c r="P67" s="356"/>
      <c r="Q67" s="375"/>
      <c r="R67" s="356"/>
      <c r="S67" s="373"/>
      <c r="T67" s="290">
        <f>F66+O67+S66</f>
        <v>504.25</v>
      </c>
    </row>
    <row r="68" spans="2:21" s="22" customFormat="1" x14ac:dyDescent="0.25">
      <c r="B68" s="131" t="s">
        <v>19</v>
      </c>
      <c r="C68" s="357"/>
      <c r="D68" s="357"/>
      <c r="E68" s="376"/>
      <c r="F68" s="374"/>
      <c r="G68" s="47">
        <f>E177</f>
        <v>1152.93</v>
      </c>
      <c r="H68" s="357"/>
      <c r="I68" s="357"/>
      <c r="J68" s="357"/>
      <c r="K68" s="357"/>
      <c r="L68" s="376"/>
      <c r="M68" s="376"/>
      <c r="N68" s="376"/>
      <c r="O68" s="139">
        <f>G68+L66+M66+N66</f>
        <v>1152.93</v>
      </c>
      <c r="P68" s="357"/>
      <c r="Q68" s="376"/>
      <c r="R68" s="357"/>
      <c r="S68" s="374"/>
      <c r="T68" s="291">
        <f>F66+O68+S66</f>
        <v>1188.73</v>
      </c>
    </row>
    <row r="69" spans="2:21" s="22" customFormat="1" ht="25.5" customHeight="1" x14ac:dyDescent="0.25">
      <c r="B69" s="132" t="s">
        <v>31</v>
      </c>
      <c r="C69" s="381" t="s">
        <v>32</v>
      </c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3"/>
      <c r="U69" s="96"/>
    </row>
    <row r="70" spans="2:21" s="22" customFormat="1" x14ac:dyDescent="0.25">
      <c r="B70" s="61" t="s">
        <v>21</v>
      </c>
      <c r="C70" s="62"/>
      <c r="D70" s="62"/>
      <c r="E70" s="62"/>
      <c r="F70" s="63"/>
      <c r="G70" s="62"/>
      <c r="H70" s="62"/>
      <c r="I70" s="62"/>
      <c r="J70" s="62"/>
      <c r="K70" s="62"/>
      <c r="L70" s="62"/>
      <c r="M70" s="62"/>
      <c r="N70" s="62"/>
      <c r="O70" s="63"/>
      <c r="P70" s="62"/>
      <c r="Q70" s="62"/>
      <c r="T70" s="314"/>
    </row>
    <row r="71" spans="2:21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09"/>
    </row>
    <row r="72" spans="2:21" ht="24" customHeight="1" x14ac:dyDescent="0.25">
      <c r="B72" s="274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309"/>
    </row>
    <row r="73" spans="2:21" s="22" customFormat="1" ht="15" customHeight="1" x14ac:dyDescent="0.25">
      <c r="B73" s="124" t="s">
        <v>61</v>
      </c>
      <c r="C73" s="70"/>
      <c r="D73" s="71"/>
      <c r="E73" s="71"/>
      <c r="F73" s="359" t="s">
        <v>25</v>
      </c>
      <c r="G73" s="107"/>
      <c r="H73" s="108"/>
      <c r="I73" s="108"/>
      <c r="J73" s="108"/>
      <c r="K73" s="108"/>
      <c r="L73" s="108"/>
      <c r="M73" s="108"/>
      <c r="N73" s="108"/>
      <c r="O73" s="359" t="s">
        <v>38</v>
      </c>
      <c r="P73" s="107"/>
      <c r="Q73" s="108"/>
      <c r="R73" s="108"/>
      <c r="S73" s="359" t="s">
        <v>27</v>
      </c>
      <c r="T73" s="362" t="s">
        <v>7</v>
      </c>
    </row>
    <row r="74" spans="2:21" s="22" customFormat="1" ht="15" customHeight="1" x14ac:dyDescent="0.25">
      <c r="B74" s="125" t="s">
        <v>34</v>
      </c>
      <c r="C74" s="105"/>
      <c r="D74" s="106"/>
      <c r="E74" s="106"/>
      <c r="F74" s="360"/>
      <c r="G74" s="109"/>
      <c r="H74" s="110"/>
      <c r="I74" s="110"/>
      <c r="J74" s="110"/>
      <c r="K74" s="110"/>
      <c r="L74" s="110"/>
      <c r="M74" s="110"/>
      <c r="N74" s="110"/>
      <c r="O74" s="360"/>
      <c r="P74" s="109"/>
      <c r="Q74" s="110"/>
      <c r="R74" s="110"/>
      <c r="S74" s="360"/>
      <c r="T74" s="363"/>
    </row>
    <row r="75" spans="2:21" s="22" customFormat="1" ht="15" customHeight="1" x14ac:dyDescent="0.25">
      <c r="B75" s="126" t="s">
        <v>59</v>
      </c>
      <c r="C75" s="31" t="s">
        <v>56</v>
      </c>
      <c r="D75" s="31" t="s">
        <v>14</v>
      </c>
      <c r="E75" s="31" t="s">
        <v>0</v>
      </c>
      <c r="F75" s="361"/>
      <c r="G75" s="53" t="s">
        <v>15</v>
      </c>
      <c r="H75" s="53" t="s">
        <v>16</v>
      </c>
      <c r="I75" s="53" t="s">
        <v>6</v>
      </c>
      <c r="J75" s="53" t="s">
        <v>5</v>
      </c>
      <c r="K75" s="53" t="s">
        <v>1</v>
      </c>
      <c r="L75" s="32" t="s">
        <v>23</v>
      </c>
      <c r="M75" s="33" t="s">
        <v>24</v>
      </c>
      <c r="N75" s="32" t="s">
        <v>47</v>
      </c>
      <c r="O75" s="361"/>
      <c r="P75" s="53" t="s">
        <v>4</v>
      </c>
      <c r="Q75" s="54" t="s">
        <v>2</v>
      </c>
      <c r="R75" s="53" t="s">
        <v>17</v>
      </c>
      <c r="S75" s="361"/>
      <c r="T75" s="364"/>
    </row>
    <row r="76" spans="2:21" s="22" customFormat="1" x14ac:dyDescent="0.25">
      <c r="B76" s="127" t="s">
        <v>66</v>
      </c>
      <c r="C76" s="93"/>
      <c r="D76" s="91"/>
      <c r="E76" s="91"/>
      <c r="F76" s="98"/>
      <c r="G76" s="91"/>
      <c r="H76" s="93"/>
      <c r="I76" s="91"/>
      <c r="J76" s="91"/>
      <c r="K76" s="91"/>
      <c r="L76" s="91"/>
      <c r="M76" s="91"/>
      <c r="N76" s="91"/>
      <c r="O76" s="37"/>
      <c r="P76" s="93"/>
      <c r="Q76" s="91"/>
      <c r="R76" s="34"/>
      <c r="S76" s="34"/>
      <c r="T76" s="286"/>
    </row>
    <row r="77" spans="2:21" s="22" customFormat="1" x14ac:dyDescent="0.25">
      <c r="B77" s="136" t="s">
        <v>22</v>
      </c>
      <c r="C77" s="356">
        <f>ROUND(B15*C171,6)</f>
        <v>0.32626500000000003</v>
      </c>
      <c r="D77" s="356">
        <f>ROUND(B15*C172,6)</f>
        <v>3.5638999999999997E-2</v>
      </c>
      <c r="E77" s="356">
        <f>C173</f>
        <v>7.9459999999999999E-3</v>
      </c>
      <c r="F77" s="365">
        <f>SUM(C77:E82)</f>
        <v>0.36985000000000001</v>
      </c>
      <c r="G77" s="367" t="s">
        <v>26</v>
      </c>
      <c r="H77" s="64">
        <f t="shared" ref="H77:H82" si="6">F178</f>
        <v>0</v>
      </c>
      <c r="I77" s="356">
        <f>ROUND(B15*F184,6)</f>
        <v>0.109699</v>
      </c>
      <c r="J77" s="356">
        <f>C185</f>
        <v>1.186E-3</v>
      </c>
      <c r="K77" s="356">
        <f>C186</f>
        <v>1.4455000000000001E-2</v>
      </c>
      <c r="L77" s="367" t="s">
        <v>26</v>
      </c>
      <c r="M77" s="367" t="s">
        <v>26</v>
      </c>
      <c r="N77" s="367" t="s">
        <v>26</v>
      </c>
      <c r="O77" s="37">
        <f>H77+I77+J77+K77</f>
        <v>0.12534000000000001</v>
      </c>
      <c r="P77" s="379">
        <f>C192</f>
        <v>1.2695E-2</v>
      </c>
      <c r="Q77" s="35">
        <f t="shared" ref="Q77:Q82" si="7">C193</f>
        <v>0</v>
      </c>
      <c r="R77" s="356">
        <f>C199</f>
        <v>7.2920000000000007E-3</v>
      </c>
      <c r="S77" s="37">
        <f>+P77+Q77+R77</f>
        <v>1.9987000000000001E-2</v>
      </c>
      <c r="T77" s="287">
        <f>F77+O77+S77</f>
        <v>0.515177</v>
      </c>
    </row>
    <row r="78" spans="2:21" s="22" customFormat="1" x14ac:dyDescent="0.25">
      <c r="B78" s="136" t="s">
        <v>46</v>
      </c>
      <c r="C78" s="356"/>
      <c r="D78" s="356"/>
      <c r="E78" s="356"/>
      <c r="F78" s="365"/>
      <c r="G78" s="367"/>
      <c r="H78" s="64">
        <f t="shared" si="6"/>
        <v>0.11729200000000001</v>
      </c>
      <c r="I78" s="356"/>
      <c r="J78" s="356"/>
      <c r="K78" s="356"/>
      <c r="L78" s="367"/>
      <c r="M78" s="367"/>
      <c r="N78" s="367"/>
      <c r="O78" s="37">
        <f>H78+I77+J77+K77</f>
        <v>0.24263199999999999</v>
      </c>
      <c r="P78" s="379"/>
      <c r="Q78" s="35">
        <f t="shared" si="7"/>
        <v>4.6199999999999998E-2</v>
      </c>
      <c r="R78" s="356"/>
      <c r="S78" s="37">
        <f>+P77+Q78+R77</f>
        <v>6.6186999999999996E-2</v>
      </c>
      <c r="T78" s="287">
        <f>F77+O78+S78</f>
        <v>0.67866899999999997</v>
      </c>
    </row>
    <row r="79" spans="2:21" s="22" customFormat="1" x14ac:dyDescent="0.25">
      <c r="B79" s="136" t="s">
        <v>8</v>
      </c>
      <c r="C79" s="356"/>
      <c r="D79" s="356"/>
      <c r="E79" s="356"/>
      <c r="F79" s="365"/>
      <c r="G79" s="367"/>
      <c r="H79" s="64">
        <f t="shared" si="6"/>
        <v>0.107354</v>
      </c>
      <c r="I79" s="356"/>
      <c r="J79" s="356"/>
      <c r="K79" s="356"/>
      <c r="L79" s="367"/>
      <c r="M79" s="367"/>
      <c r="N79" s="367"/>
      <c r="O79" s="37">
        <f>H79+I77+J77+K77</f>
        <v>0.23269399999999998</v>
      </c>
      <c r="P79" s="379"/>
      <c r="Q79" s="35">
        <f t="shared" si="7"/>
        <v>2.7300000000000001E-2</v>
      </c>
      <c r="R79" s="356"/>
      <c r="S79" s="37">
        <f>+P77+Q79+R77</f>
        <v>4.7287000000000003E-2</v>
      </c>
      <c r="T79" s="287">
        <f>F77+O79+S79</f>
        <v>0.64983099999999994</v>
      </c>
    </row>
    <row r="80" spans="2:21" s="22" customFormat="1" x14ac:dyDescent="0.25">
      <c r="B80" s="136" t="s">
        <v>9</v>
      </c>
      <c r="C80" s="356"/>
      <c r="D80" s="356"/>
      <c r="E80" s="356"/>
      <c r="F80" s="365"/>
      <c r="G80" s="367"/>
      <c r="H80" s="64">
        <f t="shared" si="6"/>
        <v>0.107806</v>
      </c>
      <c r="I80" s="356"/>
      <c r="J80" s="356"/>
      <c r="K80" s="356"/>
      <c r="L80" s="367"/>
      <c r="M80" s="367"/>
      <c r="N80" s="367"/>
      <c r="O80" s="37">
        <f>H80+I77+J77+K77</f>
        <v>0.23314599999999999</v>
      </c>
      <c r="P80" s="379"/>
      <c r="Q80" s="35">
        <f t="shared" si="7"/>
        <v>2.2100000000000002E-2</v>
      </c>
      <c r="R80" s="356"/>
      <c r="S80" s="37">
        <f>+P77+Q80+R77</f>
        <v>4.2086999999999999E-2</v>
      </c>
      <c r="T80" s="287">
        <f>F77+O80+S80</f>
        <v>0.64508299999999996</v>
      </c>
    </row>
    <row r="81" spans="2:21" s="22" customFormat="1" x14ac:dyDescent="0.25">
      <c r="B81" s="136" t="s">
        <v>10</v>
      </c>
      <c r="C81" s="356"/>
      <c r="D81" s="356"/>
      <c r="E81" s="356"/>
      <c r="F81" s="365"/>
      <c r="G81" s="367"/>
      <c r="H81" s="64">
        <f t="shared" si="6"/>
        <v>8.0554000000000001E-2</v>
      </c>
      <c r="I81" s="356"/>
      <c r="J81" s="356"/>
      <c r="K81" s="356"/>
      <c r="L81" s="367"/>
      <c r="M81" s="367"/>
      <c r="N81" s="367"/>
      <c r="O81" s="37">
        <f>H81+I77+J77+K77</f>
        <v>0.20589399999999999</v>
      </c>
      <c r="P81" s="379"/>
      <c r="Q81" s="35">
        <f t="shared" si="7"/>
        <v>1.5800000000000002E-2</v>
      </c>
      <c r="R81" s="356"/>
      <c r="S81" s="37">
        <f>+P77+Q81+R77</f>
        <v>3.5786999999999999E-2</v>
      </c>
      <c r="T81" s="287">
        <f>F77+O81+S81</f>
        <v>0.61153100000000005</v>
      </c>
    </row>
    <row r="82" spans="2:21" s="22" customFormat="1" x14ac:dyDescent="0.25">
      <c r="B82" s="136" t="s">
        <v>11</v>
      </c>
      <c r="C82" s="357"/>
      <c r="D82" s="357"/>
      <c r="E82" s="357"/>
      <c r="F82" s="366"/>
      <c r="G82" s="368"/>
      <c r="H82" s="64">
        <f t="shared" si="6"/>
        <v>4.0804E-2</v>
      </c>
      <c r="I82" s="357"/>
      <c r="J82" s="357"/>
      <c r="K82" s="357"/>
      <c r="L82" s="368"/>
      <c r="M82" s="368"/>
      <c r="N82" s="368"/>
      <c r="O82" s="37">
        <f>H82+I77+J77+K77</f>
        <v>0.16614399999999999</v>
      </c>
      <c r="P82" s="380"/>
      <c r="Q82" s="38">
        <f t="shared" si="7"/>
        <v>6.6E-3</v>
      </c>
      <c r="R82" s="357"/>
      <c r="S82" s="37">
        <f>+P77+Q82+R77</f>
        <v>2.6587E-2</v>
      </c>
      <c r="T82" s="287">
        <f>F77+O82+S82</f>
        <v>0.562581</v>
      </c>
    </row>
    <row r="83" spans="2:21" s="22" customFormat="1" x14ac:dyDescent="0.25">
      <c r="B83" s="129" t="s">
        <v>28</v>
      </c>
      <c r="C83" s="39"/>
      <c r="D83" s="40"/>
      <c r="E83" s="39"/>
      <c r="F83" s="42"/>
      <c r="G83" s="60"/>
      <c r="H83" s="39"/>
      <c r="I83" s="40"/>
      <c r="J83" s="39"/>
      <c r="K83" s="39"/>
      <c r="L83" s="39"/>
      <c r="M83" s="39"/>
      <c r="N83" s="39"/>
      <c r="O83" s="42"/>
      <c r="P83" s="39"/>
      <c r="Q83" s="40"/>
      <c r="R83" s="41"/>
      <c r="S83" s="41"/>
      <c r="T83" s="288"/>
    </row>
    <row r="84" spans="2:21" s="22" customFormat="1" x14ac:dyDescent="0.25">
      <c r="B84" s="137" t="s">
        <v>20</v>
      </c>
      <c r="C84" s="367" t="s">
        <v>26</v>
      </c>
      <c r="D84" s="367" t="s">
        <v>26</v>
      </c>
      <c r="E84" s="375">
        <f>D173</f>
        <v>58.93</v>
      </c>
      <c r="F84" s="373">
        <f>SUM(C84:E86)</f>
        <v>58.93</v>
      </c>
      <c r="G84" s="44">
        <f>F175</f>
        <v>65.88</v>
      </c>
      <c r="H84" s="367" t="s">
        <v>26</v>
      </c>
      <c r="I84" s="367" t="s">
        <v>26</v>
      </c>
      <c r="J84" s="367" t="s">
        <v>26</v>
      </c>
      <c r="K84" s="367" t="s">
        <v>26</v>
      </c>
      <c r="L84" s="375">
        <f>F187</f>
        <v>0</v>
      </c>
      <c r="M84" s="375">
        <f>F188</f>
        <v>0</v>
      </c>
      <c r="N84" s="375">
        <f>F189</f>
        <v>0</v>
      </c>
      <c r="O84" s="45">
        <f>G84+L84+M84+N84</f>
        <v>65.88</v>
      </c>
      <c r="P84" s="367" t="s">
        <v>26</v>
      </c>
      <c r="Q84" s="375">
        <f>D193</f>
        <v>-23.13</v>
      </c>
      <c r="R84" s="367" t="s">
        <v>26</v>
      </c>
      <c r="S84" s="373">
        <f>Q84</f>
        <v>-23.13</v>
      </c>
      <c r="T84" s="289">
        <f>F84+O84+S84</f>
        <v>101.68</v>
      </c>
    </row>
    <row r="85" spans="2:21" s="22" customFormat="1" x14ac:dyDescent="0.25">
      <c r="B85" s="130" t="s">
        <v>18</v>
      </c>
      <c r="C85" s="356"/>
      <c r="D85" s="356"/>
      <c r="E85" s="375"/>
      <c r="F85" s="373"/>
      <c r="G85" s="44">
        <f>F176</f>
        <v>460.09000000000003</v>
      </c>
      <c r="H85" s="356"/>
      <c r="I85" s="356"/>
      <c r="J85" s="356"/>
      <c r="K85" s="356"/>
      <c r="L85" s="375"/>
      <c r="M85" s="375"/>
      <c r="N85" s="375"/>
      <c r="O85" s="138">
        <f>G85+L84+M84+N84</f>
        <v>460.09000000000003</v>
      </c>
      <c r="P85" s="356"/>
      <c r="Q85" s="375"/>
      <c r="R85" s="356"/>
      <c r="S85" s="373"/>
      <c r="T85" s="290">
        <f>F84+O85+S84</f>
        <v>495.89</v>
      </c>
    </row>
    <row r="86" spans="2:21" s="22" customFormat="1" x14ac:dyDescent="0.25">
      <c r="B86" s="131" t="s">
        <v>19</v>
      </c>
      <c r="C86" s="357"/>
      <c r="D86" s="357"/>
      <c r="E86" s="376"/>
      <c r="F86" s="374"/>
      <c r="G86" s="47">
        <f>F177</f>
        <v>960.54000000000008</v>
      </c>
      <c r="H86" s="357"/>
      <c r="I86" s="357"/>
      <c r="J86" s="357"/>
      <c r="K86" s="357"/>
      <c r="L86" s="376"/>
      <c r="M86" s="376"/>
      <c r="N86" s="376"/>
      <c r="O86" s="139">
        <f>G86+L84+M84+N84</f>
        <v>960.54000000000008</v>
      </c>
      <c r="P86" s="357"/>
      <c r="Q86" s="376"/>
      <c r="R86" s="357"/>
      <c r="S86" s="374"/>
      <c r="T86" s="291">
        <f>F84+O86+S84</f>
        <v>996.34</v>
      </c>
    </row>
    <row r="87" spans="2:21" s="22" customFormat="1" ht="25.5" customHeight="1" x14ac:dyDescent="0.25">
      <c r="B87" s="132" t="s">
        <v>31</v>
      </c>
      <c r="C87" s="381" t="s">
        <v>32</v>
      </c>
      <c r="D87" s="382"/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3"/>
      <c r="U87" s="96"/>
    </row>
    <row r="88" spans="2:21" s="22" customFormat="1" x14ac:dyDescent="0.25">
      <c r="B88" s="61" t="s">
        <v>21</v>
      </c>
      <c r="C88" s="62"/>
      <c r="D88" s="62"/>
      <c r="E88" s="62"/>
      <c r="F88" s="63"/>
      <c r="G88" s="62"/>
      <c r="H88" s="62"/>
      <c r="I88" s="62"/>
      <c r="J88" s="62"/>
      <c r="K88" s="62"/>
      <c r="L88" s="62"/>
      <c r="M88" s="62"/>
      <c r="N88" s="62"/>
      <c r="O88" s="63"/>
      <c r="P88" s="62"/>
      <c r="Q88" s="62"/>
      <c r="T88" s="314"/>
    </row>
    <row r="89" spans="2:21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309"/>
    </row>
    <row r="90" spans="2:21" ht="24" customHeight="1" x14ac:dyDescent="0.25">
      <c r="B90" s="274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309"/>
    </row>
    <row r="91" spans="2:21" s="22" customFormat="1" ht="15" customHeight="1" x14ac:dyDescent="0.25">
      <c r="B91" s="124" t="s">
        <v>61</v>
      </c>
      <c r="C91" s="103"/>
      <c r="D91" s="104"/>
      <c r="E91" s="104"/>
      <c r="F91" s="359" t="s">
        <v>25</v>
      </c>
      <c r="G91" s="107"/>
      <c r="H91" s="108"/>
      <c r="I91" s="108"/>
      <c r="J91" s="108"/>
      <c r="K91" s="108"/>
      <c r="L91" s="108"/>
      <c r="M91" s="108"/>
      <c r="N91" s="108"/>
      <c r="O91" s="359" t="s">
        <v>38</v>
      </c>
      <c r="P91" s="107"/>
      <c r="Q91" s="108"/>
      <c r="R91" s="108"/>
      <c r="S91" s="359" t="s">
        <v>27</v>
      </c>
      <c r="T91" s="362" t="s">
        <v>7</v>
      </c>
    </row>
    <row r="92" spans="2:21" s="22" customFormat="1" ht="15" customHeight="1" x14ac:dyDescent="0.25">
      <c r="B92" s="133" t="s">
        <v>35</v>
      </c>
      <c r="C92" s="105"/>
      <c r="D92" s="106"/>
      <c r="E92" s="106"/>
      <c r="F92" s="360"/>
      <c r="G92" s="109"/>
      <c r="H92" s="110"/>
      <c r="I92" s="110"/>
      <c r="J92" s="110"/>
      <c r="K92" s="110"/>
      <c r="L92" s="110"/>
      <c r="M92" s="110"/>
      <c r="N92" s="110"/>
      <c r="O92" s="360"/>
      <c r="P92" s="109"/>
      <c r="Q92" s="110"/>
      <c r="R92" s="110"/>
      <c r="S92" s="360"/>
      <c r="T92" s="363"/>
    </row>
    <row r="93" spans="2:21" s="22" customFormat="1" ht="15" customHeight="1" x14ac:dyDescent="0.25">
      <c r="B93" s="126" t="s">
        <v>59</v>
      </c>
      <c r="C93" s="31" t="s">
        <v>56</v>
      </c>
      <c r="D93" s="31" t="s">
        <v>14</v>
      </c>
      <c r="E93" s="31" t="s">
        <v>0</v>
      </c>
      <c r="F93" s="361"/>
      <c r="G93" s="53" t="s">
        <v>15</v>
      </c>
      <c r="H93" s="53" t="s">
        <v>16</v>
      </c>
      <c r="I93" s="53" t="s">
        <v>6</v>
      </c>
      <c r="J93" s="53" t="s">
        <v>5</v>
      </c>
      <c r="K93" s="53" t="s">
        <v>1</v>
      </c>
      <c r="L93" s="32" t="s">
        <v>23</v>
      </c>
      <c r="M93" s="33" t="s">
        <v>24</v>
      </c>
      <c r="N93" s="32" t="s">
        <v>47</v>
      </c>
      <c r="O93" s="361"/>
      <c r="P93" s="53" t="s">
        <v>4</v>
      </c>
      <c r="Q93" s="53" t="s">
        <v>2</v>
      </c>
      <c r="R93" s="53" t="s">
        <v>17</v>
      </c>
      <c r="S93" s="361"/>
      <c r="T93" s="364"/>
    </row>
    <row r="94" spans="2:21" s="22" customFormat="1" x14ac:dyDescent="0.25">
      <c r="B94" s="127" t="s">
        <v>66</v>
      </c>
      <c r="C94" s="93"/>
      <c r="D94" s="91"/>
      <c r="E94" s="91"/>
      <c r="F94" s="37"/>
      <c r="G94" s="93"/>
      <c r="H94" s="91"/>
      <c r="I94" s="91"/>
      <c r="J94" s="91"/>
      <c r="K94" s="91"/>
      <c r="L94" s="91"/>
      <c r="M94" s="91"/>
      <c r="N94" s="91"/>
      <c r="O94" s="37"/>
      <c r="P94" s="91"/>
      <c r="Q94" s="91"/>
      <c r="R94" s="34"/>
      <c r="S94" s="34"/>
      <c r="T94" s="286"/>
    </row>
    <row r="95" spans="2:21" s="22" customFormat="1" x14ac:dyDescent="0.25">
      <c r="B95" s="136" t="s">
        <v>22</v>
      </c>
      <c r="C95" s="356">
        <f>ROUND(B15*C171,6)</f>
        <v>0.32626500000000003</v>
      </c>
      <c r="D95" s="356">
        <f>ROUND(B15*C172,6)</f>
        <v>3.5638999999999997E-2</v>
      </c>
      <c r="E95" s="356">
        <f>C173</f>
        <v>7.9459999999999999E-3</v>
      </c>
      <c r="F95" s="365">
        <f>SUM(C95:E100)</f>
        <v>0.36985000000000001</v>
      </c>
      <c r="G95" s="367" t="s">
        <v>26</v>
      </c>
      <c r="H95" s="35">
        <f t="shared" ref="H95:H100" si="8">G178</f>
        <v>0</v>
      </c>
      <c r="I95" s="356">
        <f>ROUND(B15*G184,6)</f>
        <v>0.109699</v>
      </c>
      <c r="J95" s="356">
        <f>C185</f>
        <v>1.186E-3</v>
      </c>
      <c r="K95" s="356">
        <f>C186</f>
        <v>1.4455000000000001E-2</v>
      </c>
      <c r="L95" s="367" t="s">
        <v>26</v>
      </c>
      <c r="M95" s="367" t="s">
        <v>26</v>
      </c>
      <c r="N95" s="367" t="s">
        <v>26</v>
      </c>
      <c r="O95" s="37">
        <f>H95+I95+J95+K95</f>
        <v>0.12534000000000001</v>
      </c>
      <c r="P95" s="356">
        <f>C192</f>
        <v>1.2695E-2</v>
      </c>
      <c r="Q95" s="35">
        <f t="shared" ref="Q95:Q100" si="9">C193</f>
        <v>0</v>
      </c>
      <c r="R95" s="356">
        <f>C199</f>
        <v>7.2920000000000007E-3</v>
      </c>
      <c r="S95" s="37">
        <f>+P95+Q95+R95</f>
        <v>1.9987000000000001E-2</v>
      </c>
      <c r="T95" s="287">
        <f>F95+O95+S95</f>
        <v>0.515177</v>
      </c>
    </row>
    <row r="96" spans="2:21" s="22" customFormat="1" x14ac:dyDescent="0.25">
      <c r="B96" s="136" t="s">
        <v>46</v>
      </c>
      <c r="C96" s="356"/>
      <c r="D96" s="356"/>
      <c r="E96" s="356"/>
      <c r="F96" s="365"/>
      <c r="G96" s="367"/>
      <c r="H96" s="35">
        <f t="shared" si="8"/>
        <v>0.16543099999999999</v>
      </c>
      <c r="I96" s="356"/>
      <c r="J96" s="356"/>
      <c r="K96" s="356"/>
      <c r="L96" s="367"/>
      <c r="M96" s="367"/>
      <c r="N96" s="367"/>
      <c r="O96" s="37">
        <f>H96+I95+J95+K95</f>
        <v>0.290771</v>
      </c>
      <c r="P96" s="356"/>
      <c r="Q96" s="35">
        <f t="shared" si="9"/>
        <v>4.6199999999999998E-2</v>
      </c>
      <c r="R96" s="356"/>
      <c r="S96" s="37">
        <f>+P95+Q96+R95</f>
        <v>6.6186999999999996E-2</v>
      </c>
      <c r="T96" s="287">
        <f>F95+O96+S96</f>
        <v>0.72680800000000001</v>
      </c>
    </row>
    <row r="97" spans="2:21" s="22" customFormat="1" x14ac:dyDescent="0.25">
      <c r="B97" s="136" t="s">
        <v>8</v>
      </c>
      <c r="C97" s="356"/>
      <c r="D97" s="356"/>
      <c r="E97" s="356"/>
      <c r="F97" s="365"/>
      <c r="G97" s="367"/>
      <c r="H97" s="35">
        <f t="shared" si="8"/>
        <v>0.15141499999999999</v>
      </c>
      <c r="I97" s="356"/>
      <c r="J97" s="356"/>
      <c r="K97" s="356"/>
      <c r="L97" s="367"/>
      <c r="M97" s="367"/>
      <c r="N97" s="367"/>
      <c r="O97" s="37">
        <f>H97+I95+J95+K95</f>
        <v>0.27675500000000003</v>
      </c>
      <c r="P97" s="356"/>
      <c r="Q97" s="35">
        <f t="shared" si="9"/>
        <v>2.7300000000000001E-2</v>
      </c>
      <c r="R97" s="356"/>
      <c r="S97" s="37">
        <f>+P95+Q97+R95</f>
        <v>4.7287000000000003E-2</v>
      </c>
      <c r="T97" s="287">
        <f>F95+O97+S97</f>
        <v>0.69389200000000006</v>
      </c>
    </row>
    <row r="98" spans="2:21" s="22" customFormat="1" x14ac:dyDescent="0.25">
      <c r="B98" s="136" t="s">
        <v>9</v>
      </c>
      <c r="C98" s="356"/>
      <c r="D98" s="356"/>
      <c r="E98" s="356"/>
      <c r="F98" s="365"/>
      <c r="G98" s="367"/>
      <c r="H98" s="35">
        <f t="shared" si="8"/>
        <v>0.15205199999999999</v>
      </c>
      <c r="I98" s="356"/>
      <c r="J98" s="356"/>
      <c r="K98" s="356"/>
      <c r="L98" s="367"/>
      <c r="M98" s="367"/>
      <c r="N98" s="367"/>
      <c r="O98" s="37">
        <f>H98+I95+J95+K95</f>
        <v>0.27739200000000003</v>
      </c>
      <c r="P98" s="356"/>
      <c r="Q98" s="35">
        <f t="shared" si="9"/>
        <v>2.2100000000000002E-2</v>
      </c>
      <c r="R98" s="356"/>
      <c r="S98" s="37">
        <f>+P95+Q98+R95</f>
        <v>4.2086999999999999E-2</v>
      </c>
      <c r="T98" s="287">
        <f>F95+O98+S98</f>
        <v>0.68932900000000008</v>
      </c>
    </row>
    <row r="99" spans="2:21" s="22" customFormat="1" x14ac:dyDescent="0.25">
      <c r="B99" s="136" t="s">
        <v>10</v>
      </c>
      <c r="C99" s="356"/>
      <c r="D99" s="356"/>
      <c r="E99" s="356"/>
      <c r="F99" s="365"/>
      <c r="G99" s="367"/>
      <c r="H99" s="35">
        <f t="shared" si="8"/>
        <v>0.11361399999999999</v>
      </c>
      <c r="I99" s="356"/>
      <c r="J99" s="356"/>
      <c r="K99" s="356"/>
      <c r="L99" s="367"/>
      <c r="M99" s="367"/>
      <c r="N99" s="367"/>
      <c r="O99" s="37">
        <f>H99+I95+J95+K95</f>
        <v>0.23895399999999997</v>
      </c>
      <c r="P99" s="356"/>
      <c r="Q99" s="35">
        <f t="shared" si="9"/>
        <v>1.5800000000000002E-2</v>
      </c>
      <c r="R99" s="356"/>
      <c r="S99" s="37">
        <f>+P95+Q99+R95</f>
        <v>3.5786999999999999E-2</v>
      </c>
      <c r="T99" s="287">
        <f>F95+O99+S99</f>
        <v>0.64459100000000003</v>
      </c>
    </row>
    <row r="100" spans="2:21" s="22" customFormat="1" x14ac:dyDescent="0.25">
      <c r="B100" s="136" t="s">
        <v>11</v>
      </c>
      <c r="C100" s="357"/>
      <c r="D100" s="357"/>
      <c r="E100" s="357"/>
      <c r="F100" s="366"/>
      <c r="G100" s="368"/>
      <c r="H100" s="35">
        <f t="shared" si="8"/>
        <v>5.7549999999999997E-2</v>
      </c>
      <c r="I100" s="357"/>
      <c r="J100" s="357"/>
      <c r="K100" s="357"/>
      <c r="L100" s="368"/>
      <c r="M100" s="368"/>
      <c r="N100" s="368"/>
      <c r="O100" s="37">
        <f>H100+I95+J95+K95</f>
        <v>0.18289</v>
      </c>
      <c r="P100" s="357"/>
      <c r="Q100" s="35">
        <f t="shared" si="9"/>
        <v>6.6E-3</v>
      </c>
      <c r="R100" s="357"/>
      <c r="S100" s="37">
        <f>+P95+Q100+R95</f>
        <v>2.6587E-2</v>
      </c>
      <c r="T100" s="287">
        <f>F95+O100+S100</f>
        <v>0.57932700000000004</v>
      </c>
    </row>
    <row r="101" spans="2:21" s="22" customFormat="1" x14ac:dyDescent="0.25">
      <c r="B101" s="129" t="s">
        <v>28</v>
      </c>
      <c r="C101" s="39"/>
      <c r="D101" s="40"/>
      <c r="E101" s="39"/>
      <c r="F101" s="42"/>
      <c r="G101" s="60"/>
      <c r="H101" s="39"/>
      <c r="I101" s="40"/>
      <c r="J101" s="39"/>
      <c r="K101" s="39"/>
      <c r="L101" s="39"/>
      <c r="M101" s="39"/>
      <c r="N101" s="39"/>
      <c r="O101" s="42"/>
      <c r="P101" s="39"/>
      <c r="Q101" s="40"/>
      <c r="R101" s="41"/>
      <c r="S101" s="41"/>
      <c r="T101" s="288"/>
    </row>
    <row r="102" spans="2:21" s="22" customFormat="1" x14ac:dyDescent="0.25">
      <c r="B102" s="137" t="s">
        <v>20</v>
      </c>
      <c r="C102" s="367" t="s">
        <v>26</v>
      </c>
      <c r="D102" s="367" t="s">
        <v>26</v>
      </c>
      <c r="E102" s="375">
        <f>D173</f>
        <v>58.93</v>
      </c>
      <c r="F102" s="373">
        <f>SUM(C102:E104)</f>
        <v>58.93</v>
      </c>
      <c r="G102" s="44">
        <f>G175</f>
        <v>85.08</v>
      </c>
      <c r="H102" s="367" t="s">
        <v>26</v>
      </c>
      <c r="I102" s="367" t="s">
        <v>26</v>
      </c>
      <c r="J102" s="367" t="s">
        <v>26</v>
      </c>
      <c r="K102" s="367" t="s">
        <v>26</v>
      </c>
      <c r="L102" s="375">
        <f>G187</f>
        <v>-0.34</v>
      </c>
      <c r="M102" s="375">
        <f>G188</f>
        <v>-0.56999999999999995</v>
      </c>
      <c r="N102" s="375">
        <f>G189</f>
        <v>0</v>
      </c>
      <c r="O102" s="45">
        <f>G102+L102+M102+N102</f>
        <v>84.17</v>
      </c>
      <c r="P102" s="367" t="s">
        <v>26</v>
      </c>
      <c r="Q102" s="375">
        <f>D193</f>
        <v>-23.13</v>
      </c>
      <c r="R102" s="367" t="s">
        <v>26</v>
      </c>
      <c r="S102" s="373">
        <f>Q102</f>
        <v>-23.13</v>
      </c>
      <c r="T102" s="289">
        <f>F102+O102+S102</f>
        <v>119.97</v>
      </c>
    </row>
    <row r="103" spans="2:21" s="22" customFormat="1" x14ac:dyDescent="0.25">
      <c r="B103" s="130" t="s">
        <v>18</v>
      </c>
      <c r="C103" s="356"/>
      <c r="D103" s="356"/>
      <c r="E103" s="375"/>
      <c r="F103" s="373"/>
      <c r="G103" s="44">
        <f>G176</f>
        <v>596.30000000000007</v>
      </c>
      <c r="H103" s="356"/>
      <c r="I103" s="356"/>
      <c r="J103" s="356"/>
      <c r="K103" s="356"/>
      <c r="L103" s="375"/>
      <c r="M103" s="375"/>
      <c r="N103" s="375"/>
      <c r="O103" s="138">
        <f>G103+L102+M102+N102</f>
        <v>595.39</v>
      </c>
      <c r="P103" s="356"/>
      <c r="Q103" s="375"/>
      <c r="R103" s="356"/>
      <c r="S103" s="373"/>
      <c r="T103" s="290">
        <f>F102+O103+S102</f>
        <v>631.18999999999994</v>
      </c>
    </row>
    <row r="104" spans="2:21" s="22" customFormat="1" x14ac:dyDescent="0.25">
      <c r="B104" s="131" t="s">
        <v>19</v>
      </c>
      <c r="C104" s="357"/>
      <c r="D104" s="357"/>
      <c r="E104" s="376"/>
      <c r="F104" s="374"/>
      <c r="G104" s="47">
        <f>G177</f>
        <v>1227.19</v>
      </c>
      <c r="H104" s="357"/>
      <c r="I104" s="357"/>
      <c r="J104" s="357"/>
      <c r="K104" s="357"/>
      <c r="L104" s="376"/>
      <c r="M104" s="376"/>
      <c r="N104" s="376"/>
      <c r="O104" s="139">
        <f>G104+L102+M102+N102</f>
        <v>1226.2800000000002</v>
      </c>
      <c r="P104" s="357"/>
      <c r="Q104" s="376"/>
      <c r="R104" s="357"/>
      <c r="S104" s="374"/>
      <c r="T104" s="291">
        <f>F102+O104+S102</f>
        <v>1262.0800000000002</v>
      </c>
    </row>
    <row r="105" spans="2:21" s="22" customFormat="1" ht="25.5" customHeight="1" x14ac:dyDescent="0.25">
      <c r="B105" s="132" t="s">
        <v>31</v>
      </c>
      <c r="C105" s="381" t="s">
        <v>32</v>
      </c>
      <c r="D105" s="382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3"/>
      <c r="U105" s="96"/>
    </row>
    <row r="106" spans="2:21" s="22" customFormat="1" x14ac:dyDescent="0.25">
      <c r="B106" s="61" t="s">
        <v>21</v>
      </c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3"/>
      <c r="P106" s="62"/>
      <c r="Q106" s="62"/>
      <c r="T106" s="314"/>
    </row>
    <row r="107" spans="2:21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309"/>
    </row>
    <row r="108" spans="2:21" ht="24" customHeight="1" x14ac:dyDescent="0.25">
      <c r="B108" s="274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309"/>
    </row>
    <row r="109" spans="2:21" s="22" customFormat="1" ht="15" customHeight="1" x14ac:dyDescent="0.25">
      <c r="B109" s="124" t="s">
        <v>61</v>
      </c>
      <c r="C109" s="103"/>
      <c r="D109" s="104"/>
      <c r="E109" s="104"/>
      <c r="F109" s="359" t="s">
        <v>25</v>
      </c>
      <c r="G109" s="107"/>
      <c r="H109" s="108"/>
      <c r="I109" s="108"/>
      <c r="J109" s="108"/>
      <c r="K109" s="108"/>
      <c r="L109" s="108"/>
      <c r="M109" s="108"/>
      <c r="N109" s="108"/>
      <c r="O109" s="359" t="s">
        <v>38</v>
      </c>
      <c r="P109" s="107"/>
      <c r="Q109" s="108"/>
      <c r="R109" s="108"/>
      <c r="S109" s="359" t="s">
        <v>27</v>
      </c>
      <c r="T109" s="362" t="s">
        <v>7</v>
      </c>
    </row>
    <row r="110" spans="2:21" s="22" customFormat="1" ht="15" customHeight="1" x14ac:dyDescent="0.25">
      <c r="B110" s="133" t="s">
        <v>36</v>
      </c>
      <c r="C110" s="105"/>
      <c r="D110" s="106"/>
      <c r="E110" s="106"/>
      <c r="F110" s="360"/>
      <c r="G110" s="109"/>
      <c r="H110" s="110"/>
      <c r="I110" s="110"/>
      <c r="J110" s="110"/>
      <c r="K110" s="110"/>
      <c r="L110" s="110"/>
      <c r="M110" s="110"/>
      <c r="N110" s="110"/>
      <c r="O110" s="360"/>
      <c r="P110" s="109"/>
      <c r="Q110" s="110"/>
      <c r="R110" s="110"/>
      <c r="S110" s="360"/>
      <c r="T110" s="363"/>
    </row>
    <row r="111" spans="2:21" s="22" customFormat="1" ht="15" customHeight="1" x14ac:dyDescent="0.25">
      <c r="B111" s="126" t="s">
        <v>59</v>
      </c>
      <c r="C111" s="31" t="s">
        <v>56</v>
      </c>
      <c r="D111" s="31" t="s">
        <v>14</v>
      </c>
      <c r="E111" s="31" t="s">
        <v>0</v>
      </c>
      <c r="F111" s="361"/>
      <c r="G111" s="53" t="s">
        <v>15</v>
      </c>
      <c r="H111" s="53" t="s">
        <v>16</v>
      </c>
      <c r="I111" s="53" t="s">
        <v>6</v>
      </c>
      <c r="J111" s="53" t="s">
        <v>5</v>
      </c>
      <c r="K111" s="53" t="s">
        <v>1</v>
      </c>
      <c r="L111" s="32" t="s">
        <v>23</v>
      </c>
      <c r="M111" s="33" t="s">
        <v>24</v>
      </c>
      <c r="N111" s="32" t="s">
        <v>47</v>
      </c>
      <c r="O111" s="361"/>
      <c r="P111" s="53" t="s">
        <v>4</v>
      </c>
      <c r="Q111" s="53" t="s">
        <v>2</v>
      </c>
      <c r="R111" s="53" t="s">
        <v>17</v>
      </c>
      <c r="S111" s="361"/>
      <c r="T111" s="364"/>
    </row>
    <row r="112" spans="2:21" s="22" customFormat="1" x14ac:dyDescent="0.25">
      <c r="B112" s="127" t="s">
        <v>66</v>
      </c>
      <c r="C112" s="93"/>
      <c r="D112" s="91"/>
      <c r="E112" s="91"/>
      <c r="F112" s="98"/>
      <c r="G112" s="91"/>
      <c r="H112" s="93"/>
      <c r="I112" s="91"/>
      <c r="J112" s="91"/>
      <c r="K112" s="91"/>
      <c r="L112" s="91"/>
      <c r="M112" s="114"/>
      <c r="N112" s="91"/>
      <c r="O112" s="37"/>
      <c r="P112" s="93"/>
      <c r="Q112" s="91"/>
      <c r="R112" s="34"/>
      <c r="S112" s="34"/>
      <c r="T112" s="286"/>
    </row>
    <row r="113" spans="2:21" s="22" customFormat="1" x14ac:dyDescent="0.25">
      <c r="B113" s="136" t="s">
        <v>22</v>
      </c>
      <c r="C113" s="356">
        <f>ROUND(B15*C171,6)</f>
        <v>0.32626500000000003</v>
      </c>
      <c r="D113" s="356">
        <f>ROUND(B15*C172,6)</f>
        <v>3.5638999999999997E-2</v>
      </c>
      <c r="E113" s="356">
        <f>C173</f>
        <v>7.9459999999999999E-3</v>
      </c>
      <c r="F113" s="365">
        <f>SUM(C113:E118)</f>
        <v>0.36985000000000001</v>
      </c>
      <c r="G113" s="367" t="s">
        <v>26</v>
      </c>
      <c r="H113" s="64">
        <f t="shared" ref="H113:H118" si="10">H178</f>
        <v>0</v>
      </c>
      <c r="I113" s="356">
        <f>ROUND(B15*H184,6)</f>
        <v>0.109699</v>
      </c>
      <c r="J113" s="356">
        <f>C185</f>
        <v>1.186E-3</v>
      </c>
      <c r="K113" s="356">
        <f>C186</f>
        <v>1.4455000000000001E-2</v>
      </c>
      <c r="L113" s="367" t="s">
        <v>26</v>
      </c>
      <c r="M113" s="369" t="s">
        <v>26</v>
      </c>
      <c r="N113" s="367" t="s">
        <v>26</v>
      </c>
      <c r="O113" s="37">
        <f>H113+I113+J113+K113</f>
        <v>0.12534000000000001</v>
      </c>
      <c r="P113" s="379">
        <f>C192</f>
        <v>1.2695E-2</v>
      </c>
      <c r="Q113" s="35">
        <f t="shared" ref="Q113:Q118" si="11">C193</f>
        <v>0</v>
      </c>
      <c r="R113" s="356">
        <f>C199</f>
        <v>7.2920000000000007E-3</v>
      </c>
      <c r="S113" s="37">
        <f>+P113+Q113+R113</f>
        <v>1.9987000000000001E-2</v>
      </c>
      <c r="T113" s="287">
        <f>F113+O113+S113</f>
        <v>0.515177</v>
      </c>
    </row>
    <row r="114" spans="2:21" s="22" customFormat="1" x14ac:dyDescent="0.25">
      <c r="B114" s="136" t="s">
        <v>46</v>
      </c>
      <c r="C114" s="356"/>
      <c r="D114" s="356"/>
      <c r="E114" s="356"/>
      <c r="F114" s="365"/>
      <c r="G114" s="367"/>
      <c r="H114" s="64">
        <f t="shared" si="10"/>
        <v>0.22603600000000001</v>
      </c>
      <c r="I114" s="356"/>
      <c r="J114" s="356"/>
      <c r="K114" s="356"/>
      <c r="L114" s="367"/>
      <c r="M114" s="369"/>
      <c r="N114" s="367"/>
      <c r="O114" s="37">
        <f>H114+I113+J113+K113</f>
        <v>0.35137600000000002</v>
      </c>
      <c r="P114" s="379"/>
      <c r="Q114" s="35">
        <f t="shared" si="11"/>
        <v>4.6199999999999998E-2</v>
      </c>
      <c r="R114" s="356"/>
      <c r="S114" s="37">
        <f>+P113+Q114+R113</f>
        <v>6.6186999999999996E-2</v>
      </c>
      <c r="T114" s="287">
        <f>F113+O114+S114</f>
        <v>0.78741300000000003</v>
      </c>
    </row>
    <row r="115" spans="2:21" s="22" customFormat="1" x14ac:dyDescent="0.25">
      <c r="B115" s="136" t="s">
        <v>8</v>
      </c>
      <c r="C115" s="356"/>
      <c r="D115" s="356"/>
      <c r="E115" s="356"/>
      <c r="F115" s="365"/>
      <c r="G115" s="367"/>
      <c r="H115" s="64">
        <f t="shared" si="10"/>
        <v>0.20688600000000001</v>
      </c>
      <c r="I115" s="356"/>
      <c r="J115" s="356"/>
      <c r="K115" s="356"/>
      <c r="L115" s="367"/>
      <c r="M115" s="369"/>
      <c r="N115" s="367"/>
      <c r="O115" s="37">
        <f>H115+I113+J113+K113</f>
        <v>0.33222600000000002</v>
      </c>
      <c r="P115" s="379"/>
      <c r="Q115" s="35">
        <f t="shared" si="11"/>
        <v>2.7300000000000001E-2</v>
      </c>
      <c r="R115" s="356"/>
      <c r="S115" s="37">
        <f>+P113+Q115+R113</f>
        <v>4.7287000000000003E-2</v>
      </c>
      <c r="T115" s="287">
        <f>F113+O115+S115</f>
        <v>0.749363</v>
      </c>
    </row>
    <row r="116" spans="2:21" s="22" customFormat="1" x14ac:dyDescent="0.25">
      <c r="B116" s="136" t="s">
        <v>9</v>
      </c>
      <c r="C116" s="356"/>
      <c r="D116" s="356"/>
      <c r="E116" s="356"/>
      <c r="F116" s="365"/>
      <c r="G116" s="367"/>
      <c r="H116" s="64">
        <f t="shared" si="10"/>
        <v>0.207756</v>
      </c>
      <c r="I116" s="356"/>
      <c r="J116" s="356"/>
      <c r="K116" s="356"/>
      <c r="L116" s="367"/>
      <c r="M116" s="369"/>
      <c r="N116" s="367"/>
      <c r="O116" s="37">
        <f>H116+I113+J113+K113</f>
        <v>0.333096</v>
      </c>
      <c r="P116" s="379"/>
      <c r="Q116" s="35">
        <f t="shared" si="11"/>
        <v>2.2100000000000002E-2</v>
      </c>
      <c r="R116" s="356"/>
      <c r="S116" s="37">
        <f>+P113+Q116+R113</f>
        <v>4.2086999999999999E-2</v>
      </c>
      <c r="T116" s="287">
        <f>F113+O116+S116</f>
        <v>0.74503300000000006</v>
      </c>
    </row>
    <row r="117" spans="2:21" s="22" customFormat="1" x14ac:dyDescent="0.25">
      <c r="B117" s="136" t="s">
        <v>10</v>
      </c>
      <c r="C117" s="356"/>
      <c r="D117" s="356"/>
      <c r="E117" s="356"/>
      <c r="F117" s="365"/>
      <c r="G117" s="367"/>
      <c r="H117" s="64">
        <f t="shared" si="10"/>
        <v>0.15523699999999999</v>
      </c>
      <c r="I117" s="356"/>
      <c r="J117" s="356"/>
      <c r="K117" s="356"/>
      <c r="L117" s="367"/>
      <c r="M117" s="369"/>
      <c r="N117" s="367"/>
      <c r="O117" s="37">
        <f>H117+I113+J113+K113</f>
        <v>0.28057700000000002</v>
      </c>
      <c r="P117" s="379"/>
      <c r="Q117" s="35">
        <f t="shared" si="11"/>
        <v>1.5800000000000002E-2</v>
      </c>
      <c r="R117" s="356"/>
      <c r="S117" s="37">
        <f>+P113+Q117+R113</f>
        <v>3.5786999999999999E-2</v>
      </c>
      <c r="T117" s="287">
        <f>F113+O117+S117</f>
        <v>0.6862140000000001</v>
      </c>
    </row>
    <row r="118" spans="2:21" s="22" customFormat="1" x14ac:dyDescent="0.25">
      <c r="B118" s="136" t="s">
        <v>11</v>
      </c>
      <c r="C118" s="357"/>
      <c r="D118" s="357"/>
      <c r="E118" s="357"/>
      <c r="F118" s="366"/>
      <c r="G118" s="368"/>
      <c r="H118" s="64">
        <f t="shared" si="10"/>
        <v>7.8634000000000009E-2</v>
      </c>
      <c r="I118" s="357"/>
      <c r="J118" s="357"/>
      <c r="K118" s="357"/>
      <c r="L118" s="368"/>
      <c r="M118" s="370"/>
      <c r="N118" s="368"/>
      <c r="O118" s="37">
        <f>H118+I113+J113+K113</f>
        <v>0.20397400000000002</v>
      </c>
      <c r="P118" s="380"/>
      <c r="Q118" s="38">
        <f t="shared" si="11"/>
        <v>6.6E-3</v>
      </c>
      <c r="R118" s="357"/>
      <c r="S118" s="37">
        <f>+P113+Q118+R113</f>
        <v>2.6587E-2</v>
      </c>
      <c r="T118" s="287">
        <f>F113+O118+S118</f>
        <v>0.60041100000000003</v>
      </c>
    </row>
    <row r="119" spans="2:21" s="22" customFormat="1" x14ac:dyDescent="0.25">
      <c r="B119" s="129" t="s">
        <v>28</v>
      </c>
      <c r="C119" s="39"/>
      <c r="D119" s="59"/>
      <c r="E119" s="39"/>
      <c r="F119" s="65"/>
      <c r="G119" s="39"/>
      <c r="H119" s="40"/>
      <c r="I119" s="39"/>
      <c r="J119" s="39"/>
      <c r="K119" s="40"/>
      <c r="L119" s="39"/>
      <c r="M119" s="40"/>
      <c r="N119" s="39"/>
      <c r="O119" s="42"/>
      <c r="P119" s="40"/>
      <c r="Q119" s="39"/>
      <c r="R119" s="41"/>
      <c r="S119" s="41"/>
      <c r="T119" s="288"/>
    </row>
    <row r="120" spans="2:21" s="22" customFormat="1" x14ac:dyDescent="0.25">
      <c r="B120" s="137" t="s">
        <v>20</v>
      </c>
      <c r="C120" s="367" t="s">
        <v>26</v>
      </c>
      <c r="D120" s="367" t="s">
        <v>26</v>
      </c>
      <c r="E120" s="375">
        <f>D173</f>
        <v>58.93</v>
      </c>
      <c r="F120" s="373">
        <f>SUM(C120:E122)</f>
        <v>58.93</v>
      </c>
      <c r="G120" s="43">
        <f>H175</f>
        <v>96.38</v>
      </c>
      <c r="H120" s="367" t="s">
        <v>26</v>
      </c>
      <c r="I120" s="367" t="s">
        <v>26</v>
      </c>
      <c r="J120" s="367" t="s">
        <v>26</v>
      </c>
      <c r="K120" s="367" t="s">
        <v>26</v>
      </c>
      <c r="L120" s="375">
        <f>H187</f>
        <v>0</v>
      </c>
      <c r="M120" s="377">
        <f>H188</f>
        <v>0</v>
      </c>
      <c r="N120" s="375">
        <f>H189</f>
        <v>0</v>
      </c>
      <c r="O120" s="45">
        <f>G120+L120+M120+N120</f>
        <v>96.38</v>
      </c>
      <c r="P120" s="367" t="s">
        <v>26</v>
      </c>
      <c r="Q120" s="375">
        <f>D193</f>
        <v>-23.13</v>
      </c>
      <c r="R120" s="367" t="s">
        <v>26</v>
      </c>
      <c r="S120" s="373">
        <f>Q120</f>
        <v>-23.13</v>
      </c>
      <c r="T120" s="289">
        <f>F120+O120+S120</f>
        <v>132.18</v>
      </c>
    </row>
    <row r="121" spans="2:21" s="22" customFormat="1" x14ac:dyDescent="0.25">
      <c r="B121" s="130" t="s">
        <v>18</v>
      </c>
      <c r="C121" s="356"/>
      <c r="D121" s="356"/>
      <c r="E121" s="375"/>
      <c r="F121" s="373"/>
      <c r="G121" s="43">
        <f>H176</f>
        <v>647.40000000000009</v>
      </c>
      <c r="H121" s="356"/>
      <c r="I121" s="356"/>
      <c r="J121" s="356"/>
      <c r="K121" s="356"/>
      <c r="L121" s="375"/>
      <c r="M121" s="377"/>
      <c r="N121" s="375"/>
      <c r="O121" s="138">
        <f>G121+L120+M120+N120</f>
        <v>647.40000000000009</v>
      </c>
      <c r="P121" s="356"/>
      <c r="Q121" s="375"/>
      <c r="R121" s="356"/>
      <c r="S121" s="373"/>
      <c r="T121" s="290">
        <f>F120+O121+S120</f>
        <v>683.2</v>
      </c>
    </row>
    <row r="122" spans="2:21" s="22" customFormat="1" x14ac:dyDescent="0.25">
      <c r="B122" s="131" t="s">
        <v>19</v>
      </c>
      <c r="C122" s="357"/>
      <c r="D122" s="357"/>
      <c r="E122" s="376"/>
      <c r="F122" s="374"/>
      <c r="G122" s="46">
        <f>H177</f>
        <v>1457.5</v>
      </c>
      <c r="H122" s="357"/>
      <c r="I122" s="357"/>
      <c r="J122" s="357"/>
      <c r="K122" s="357"/>
      <c r="L122" s="376"/>
      <c r="M122" s="378"/>
      <c r="N122" s="376"/>
      <c r="O122" s="139">
        <f>G122+L120+M120+N120</f>
        <v>1457.5</v>
      </c>
      <c r="P122" s="357"/>
      <c r="Q122" s="376"/>
      <c r="R122" s="357"/>
      <c r="S122" s="374"/>
      <c r="T122" s="291">
        <f>F120+O122+S120</f>
        <v>1493.3</v>
      </c>
    </row>
    <row r="123" spans="2:21" s="22" customFormat="1" ht="25.5" customHeight="1" x14ac:dyDescent="0.25">
      <c r="B123" s="132" t="s">
        <v>31</v>
      </c>
      <c r="C123" s="381" t="s">
        <v>32</v>
      </c>
      <c r="D123" s="382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3"/>
      <c r="U123" s="96"/>
    </row>
    <row r="124" spans="2:21" s="22" customFormat="1" x14ac:dyDescent="0.25">
      <c r="B124" s="61" t="s">
        <v>21</v>
      </c>
      <c r="F124" s="66"/>
      <c r="G124" s="66"/>
      <c r="H124" s="66"/>
      <c r="I124" s="66"/>
      <c r="J124" s="66"/>
      <c r="K124" s="66"/>
      <c r="L124" s="66"/>
      <c r="M124" s="66"/>
      <c r="N124" s="66"/>
      <c r="O124" s="67"/>
      <c r="P124" s="66"/>
      <c r="Q124" s="66"/>
      <c r="R124" s="66"/>
      <c r="S124" s="66"/>
      <c r="T124" s="300"/>
    </row>
    <row r="125" spans="2:21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1" ht="24" customHeight="1" x14ac:dyDescent="0.25">
      <c r="B126" s="274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311"/>
    </row>
    <row r="127" spans="2:21" s="22" customFormat="1" ht="15" customHeight="1" x14ac:dyDescent="0.25">
      <c r="B127" s="124" t="s">
        <v>61</v>
      </c>
      <c r="C127" s="103"/>
      <c r="D127" s="104"/>
      <c r="E127" s="104"/>
      <c r="F127" s="359" t="s">
        <v>25</v>
      </c>
      <c r="G127" s="107"/>
      <c r="H127" s="108"/>
      <c r="I127" s="108"/>
      <c r="J127" s="108"/>
      <c r="K127" s="108"/>
      <c r="L127" s="108"/>
      <c r="M127" s="108"/>
      <c r="N127" s="108"/>
      <c r="O127" s="359" t="s">
        <v>38</v>
      </c>
      <c r="P127" s="107"/>
      <c r="Q127" s="108"/>
      <c r="R127" s="108"/>
      <c r="S127" s="359" t="s">
        <v>27</v>
      </c>
      <c r="T127" s="362" t="s">
        <v>7</v>
      </c>
    </row>
    <row r="128" spans="2:21" s="22" customFormat="1" ht="15" customHeight="1" x14ac:dyDescent="0.25">
      <c r="B128" s="133" t="s">
        <v>49</v>
      </c>
      <c r="C128" s="105"/>
      <c r="D128" s="106"/>
      <c r="E128" s="106"/>
      <c r="F128" s="360"/>
      <c r="G128" s="109"/>
      <c r="H128" s="110"/>
      <c r="I128" s="110"/>
      <c r="J128" s="110"/>
      <c r="K128" s="110"/>
      <c r="L128" s="110"/>
      <c r="M128" s="110"/>
      <c r="N128" s="110"/>
      <c r="O128" s="360"/>
      <c r="P128" s="109"/>
      <c r="Q128" s="110"/>
      <c r="R128" s="110"/>
      <c r="S128" s="360"/>
      <c r="T128" s="363"/>
    </row>
    <row r="129" spans="2:20" s="22" customFormat="1" ht="15" customHeight="1" x14ac:dyDescent="0.25">
      <c r="B129" s="126" t="s">
        <v>59</v>
      </c>
      <c r="C129" s="31" t="s">
        <v>56</v>
      </c>
      <c r="D129" s="31" t="s">
        <v>14</v>
      </c>
      <c r="E129" s="31" t="s">
        <v>0</v>
      </c>
      <c r="F129" s="361"/>
      <c r="G129" s="53" t="s">
        <v>15</v>
      </c>
      <c r="H129" s="53" t="s">
        <v>16</v>
      </c>
      <c r="I129" s="53" t="s">
        <v>6</v>
      </c>
      <c r="J129" s="53" t="s">
        <v>5</v>
      </c>
      <c r="K129" s="53" t="s">
        <v>1</v>
      </c>
      <c r="L129" s="32" t="s">
        <v>23</v>
      </c>
      <c r="M129" s="33" t="s">
        <v>24</v>
      </c>
      <c r="N129" s="32" t="s">
        <v>47</v>
      </c>
      <c r="O129" s="361"/>
      <c r="P129" s="53" t="s">
        <v>4</v>
      </c>
      <c r="Q129" s="53" t="s">
        <v>2</v>
      </c>
      <c r="R129" s="53" t="s">
        <v>17</v>
      </c>
      <c r="S129" s="361"/>
      <c r="T129" s="364"/>
    </row>
    <row r="130" spans="2:20" s="22" customFormat="1" x14ac:dyDescent="0.25">
      <c r="B130" s="127" t="s">
        <v>66</v>
      </c>
      <c r="C130" s="34"/>
      <c r="D130" s="34"/>
      <c r="E130" s="34"/>
      <c r="F130" s="99"/>
      <c r="G130" s="99"/>
      <c r="H130" s="99"/>
      <c r="I130" s="99"/>
      <c r="J130" s="99"/>
      <c r="K130" s="99"/>
      <c r="L130" s="99"/>
      <c r="M130" s="99"/>
      <c r="N130" s="99"/>
      <c r="O130" s="100"/>
      <c r="P130" s="99"/>
      <c r="Q130" s="99"/>
      <c r="R130" s="99"/>
      <c r="S130" s="99"/>
      <c r="T130" s="127"/>
    </row>
    <row r="131" spans="2:20" s="22" customFormat="1" x14ac:dyDescent="0.25">
      <c r="B131" s="136" t="s">
        <v>22</v>
      </c>
      <c r="C131" s="356">
        <f>ROUND(B15*C171,6)</f>
        <v>0.32626500000000003</v>
      </c>
      <c r="D131" s="356">
        <f>ROUND(B15*C172,6)</f>
        <v>3.5638999999999997E-2</v>
      </c>
      <c r="E131" s="356">
        <f>C173</f>
        <v>7.9459999999999999E-3</v>
      </c>
      <c r="F131" s="365">
        <f>SUM(C131:E136)</f>
        <v>0.36985000000000001</v>
      </c>
      <c r="G131" s="367" t="s">
        <v>26</v>
      </c>
      <c r="H131" s="64">
        <f>I178</f>
        <v>0</v>
      </c>
      <c r="I131" s="356">
        <f>ROUND(B15*I184,6)</f>
        <v>0.109699</v>
      </c>
      <c r="J131" s="356">
        <f>C185</f>
        <v>1.186E-3</v>
      </c>
      <c r="K131" s="356">
        <f>C186</f>
        <v>1.4455000000000001E-2</v>
      </c>
      <c r="L131" s="367" t="s">
        <v>26</v>
      </c>
      <c r="M131" s="367" t="s">
        <v>26</v>
      </c>
      <c r="N131" s="367" t="s">
        <v>26</v>
      </c>
      <c r="O131" s="37">
        <f>H131+I131+J131+K131</f>
        <v>0.12534000000000001</v>
      </c>
      <c r="P131" s="356">
        <f>C192</f>
        <v>1.2695E-2</v>
      </c>
      <c r="Q131" s="35">
        <f>C193</f>
        <v>0</v>
      </c>
      <c r="R131" s="356">
        <f>C199</f>
        <v>7.2920000000000007E-3</v>
      </c>
      <c r="S131" s="37">
        <f>P131+Q131+R131</f>
        <v>1.9987000000000001E-2</v>
      </c>
      <c r="T131" s="287">
        <f>F131+O131+S131</f>
        <v>0.515177</v>
      </c>
    </row>
    <row r="132" spans="2:20" s="22" customFormat="1" x14ac:dyDescent="0.25">
      <c r="B132" s="136" t="s">
        <v>46</v>
      </c>
      <c r="C132" s="356"/>
      <c r="D132" s="356"/>
      <c r="E132" s="356"/>
      <c r="F132" s="365"/>
      <c r="G132" s="367"/>
      <c r="H132" s="64">
        <f t="shared" ref="H132:H136" si="12">I179</f>
        <v>0.22603600000000001</v>
      </c>
      <c r="I132" s="356"/>
      <c r="J132" s="356"/>
      <c r="K132" s="356"/>
      <c r="L132" s="367"/>
      <c r="M132" s="367"/>
      <c r="N132" s="367"/>
      <c r="O132" s="37">
        <f>H132+I131+J131+K131</f>
        <v>0.35137600000000002</v>
      </c>
      <c r="P132" s="356"/>
      <c r="Q132" s="35">
        <f t="shared" ref="Q132:Q136" si="13">C194</f>
        <v>4.6199999999999998E-2</v>
      </c>
      <c r="R132" s="356"/>
      <c r="S132" s="37">
        <f>P131+Q132+R131</f>
        <v>6.6186999999999996E-2</v>
      </c>
      <c r="T132" s="287">
        <f>F131+O132+S132</f>
        <v>0.78741300000000003</v>
      </c>
    </row>
    <row r="133" spans="2:20" s="22" customFormat="1" x14ac:dyDescent="0.25">
      <c r="B133" s="136" t="s">
        <v>8</v>
      </c>
      <c r="C133" s="356"/>
      <c r="D133" s="356"/>
      <c r="E133" s="356"/>
      <c r="F133" s="365"/>
      <c r="G133" s="367"/>
      <c r="H133" s="64">
        <f t="shared" si="12"/>
        <v>0.20688600000000001</v>
      </c>
      <c r="I133" s="356"/>
      <c r="J133" s="356"/>
      <c r="K133" s="356"/>
      <c r="L133" s="367"/>
      <c r="M133" s="367"/>
      <c r="N133" s="367"/>
      <c r="O133" s="37">
        <f>H133+I131+J131+K131</f>
        <v>0.33222600000000002</v>
      </c>
      <c r="P133" s="356"/>
      <c r="Q133" s="35">
        <f t="shared" si="13"/>
        <v>2.7300000000000001E-2</v>
      </c>
      <c r="R133" s="356"/>
      <c r="S133" s="37">
        <f>P131+Q133+R131</f>
        <v>4.7287000000000003E-2</v>
      </c>
      <c r="T133" s="287">
        <f>F131+O133+S133</f>
        <v>0.749363</v>
      </c>
    </row>
    <row r="134" spans="2:20" s="22" customFormat="1" x14ac:dyDescent="0.25">
      <c r="B134" s="136" t="s">
        <v>9</v>
      </c>
      <c r="C134" s="356"/>
      <c r="D134" s="356"/>
      <c r="E134" s="356"/>
      <c r="F134" s="365"/>
      <c r="G134" s="367"/>
      <c r="H134" s="64">
        <f t="shared" si="12"/>
        <v>0.207756</v>
      </c>
      <c r="I134" s="356"/>
      <c r="J134" s="356"/>
      <c r="K134" s="356"/>
      <c r="L134" s="367"/>
      <c r="M134" s="367"/>
      <c r="N134" s="367"/>
      <c r="O134" s="37">
        <f>H134+I131+J131+K131</f>
        <v>0.333096</v>
      </c>
      <c r="P134" s="356"/>
      <c r="Q134" s="35">
        <f t="shared" si="13"/>
        <v>2.2100000000000002E-2</v>
      </c>
      <c r="R134" s="356"/>
      <c r="S134" s="37">
        <f>P131+Q134+R131</f>
        <v>4.2086999999999999E-2</v>
      </c>
      <c r="T134" s="287">
        <f>F131+O134+S134</f>
        <v>0.74503300000000006</v>
      </c>
    </row>
    <row r="135" spans="2:20" s="22" customFormat="1" x14ac:dyDescent="0.25">
      <c r="B135" s="136" t="s">
        <v>10</v>
      </c>
      <c r="C135" s="356"/>
      <c r="D135" s="356"/>
      <c r="E135" s="356"/>
      <c r="F135" s="365"/>
      <c r="G135" s="367"/>
      <c r="H135" s="64">
        <f t="shared" si="12"/>
        <v>0.15523699999999999</v>
      </c>
      <c r="I135" s="356"/>
      <c r="J135" s="356"/>
      <c r="K135" s="356"/>
      <c r="L135" s="367"/>
      <c r="M135" s="367"/>
      <c r="N135" s="367"/>
      <c r="O135" s="37">
        <f>H135+I131+J131+K131</f>
        <v>0.28057700000000002</v>
      </c>
      <c r="P135" s="356"/>
      <c r="Q135" s="35">
        <f t="shared" si="13"/>
        <v>1.5800000000000002E-2</v>
      </c>
      <c r="R135" s="356"/>
      <c r="S135" s="37">
        <f>P131+Q135+R131</f>
        <v>3.5786999999999999E-2</v>
      </c>
      <c r="T135" s="287">
        <f>F131+O135+S135</f>
        <v>0.6862140000000001</v>
      </c>
    </row>
    <row r="136" spans="2:20" s="22" customFormat="1" x14ac:dyDescent="0.25">
      <c r="B136" s="140" t="s">
        <v>11</v>
      </c>
      <c r="C136" s="357"/>
      <c r="D136" s="357"/>
      <c r="E136" s="357"/>
      <c r="F136" s="366"/>
      <c r="G136" s="368"/>
      <c r="H136" s="68">
        <f t="shared" si="12"/>
        <v>7.8634000000000009E-2</v>
      </c>
      <c r="I136" s="357"/>
      <c r="J136" s="357"/>
      <c r="K136" s="357"/>
      <c r="L136" s="368"/>
      <c r="M136" s="368"/>
      <c r="N136" s="368"/>
      <c r="O136" s="69">
        <f>H136+I131+J131+K131</f>
        <v>0.20397400000000002</v>
      </c>
      <c r="P136" s="357"/>
      <c r="Q136" s="38">
        <f t="shared" si="13"/>
        <v>6.6E-3</v>
      </c>
      <c r="R136" s="357"/>
      <c r="S136" s="69">
        <f>P131+Q136+R131</f>
        <v>2.6587E-2</v>
      </c>
      <c r="T136" s="315">
        <f>F131+O136+S136</f>
        <v>0.60041100000000003</v>
      </c>
    </row>
    <row r="137" spans="2:20" s="22" customFormat="1" x14ac:dyDescent="0.25">
      <c r="B137" s="135" t="s">
        <v>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135"/>
    </row>
    <row r="138" spans="2:20" s="22" customFormat="1" x14ac:dyDescent="0.25">
      <c r="B138" s="136" t="s">
        <v>20</v>
      </c>
      <c r="C138" s="367" t="s">
        <v>26</v>
      </c>
      <c r="D138" s="367" t="s">
        <v>26</v>
      </c>
      <c r="E138" s="375">
        <f>D173</f>
        <v>58.93</v>
      </c>
      <c r="F138" s="373">
        <f>SUM(C138:E140)</f>
        <v>58.93</v>
      </c>
      <c r="G138" s="43">
        <f>I175</f>
        <v>3728.62</v>
      </c>
      <c r="H138" s="367" t="s">
        <v>26</v>
      </c>
      <c r="I138" s="367" t="s">
        <v>26</v>
      </c>
      <c r="J138" s="367" t="s">
        <v>26</v>
      </c>
      <c r="K138" s="367" t="s">
        <v>26</v>
      </c>
      <c r="L138" s="375">
        <f>I187</f>
        <v>0</v>
      </c>
      <c r="M138" s="375">
        <f>I188</f>
        <v>0</v>
      </c>
      <c r="N138" s="375">
        <f>I189</f>
        <v>-3632.24</v>
      </c>
      <c r="O138" s="45">
        <f>G138+L138+M138+N138</f>
        <v>96.380000000000109</v>
      </c>
      <c r="P138" s="367" t="s">
        <v>26</v>
      </c>
      <c r="Q138" s="375">
        <f>D193</f>
        <v>-23.13</v>
      </c>
      <c r="R138" s="367" t="s">
        <v>26</v>
      </c>
      <c r="S138" s="373">
        <f>Q138</f>
        <v>-23.13</v>
      </c>
      <c r="T138" s="289">
        <f>F138+O138+S138</f>
        <v>132.18000000000012</v>
      </c>
    </row>
    <row r="139" spans="2:20" s="22" customFormat="1" x14ac:dyDescent="0.25">
      <c r="B139" s="128" t="s">
        <v>18</v>
      </c>
      <c r="C139" s="356"/>
      <c r="D139" s="356"/>
      <c r="E139" s="375"/>
      <c r="F139" s="373"/>
      <c r="G139" s="43">
        <f t="shared" ref="G139:G140" si="14">I176</f>
        <v>4279.6399999999994</v>
      </c>
      <c r="H139" s="356"/>
      <c r="I139" s="356"/>
      <c r="J139" s="356"/>
      <c r="K139" s="356"/>
      <c r="L139" s="375"/>
      <c r="M139" s="375"/>
      <c r="N139" s="375"/>
      <c r="O139" s="138">
        <f>G139+L138+M138+N138</f>
        <v>647.39999999999964</v>
      </c>
      <c r="P139" s="356"/>
      <c r="Q139" s="375"/>
      <c r="R139" s="356"/>
      <c r="S139" s="373"/>
      <c r="T139" s="290">
        <f>F138+O139+S138</f>
        <v>683.19999999999959</v>
      </c>
    </row>
    <row r="140" spans="2:20" s="22" customFormat="1" x14ac:dyDescent="0.25">
      <c r="B140" s="134" t="s">
        <v>19</v>
      </c>
      <c r="C140" s="357"/>
      <c r="D140" s="357"/>
      <c r="E140" s="376"/>
      <c r="F140" s="374"/>
      <c r="G140" s="46">
        <f t="shared" si="14"/>
        <v>5089.74</v>
      </c>
      <c r="H140" s="357"/>
      <c r="I140" s="357"/>
      <c r="J140" s="357"/>
      <c r="K140" s="357"/>
      <c r="L140" s="376"/>
      <c r="M140" s="376"/>
      <c r="N140" s="376"/>
      <c r="O140" s="139">
        <f>G140+L138+M138+N138</f>
        <v>1457.5</v>
      </c>
      <c r="P140" s="357"/>
      <c r="Q140" s="376"/>
      <c r="R140" s="357"/>
      <c r="S140" s="374"/>
      <c r="T140" s="291">
        <f>F138+O140+S138</f>
        <v>1493.3</v>
      </c>
    </row>
    <row r="141" spans="2:20" s="22" customFormat="1" ht="25.5" customHeight="1" x14ac:dyDescent="0.25">
      <c r="B141" s="132" t="s">
        <v>31</v>
      </c>
      <c r="C141" s="381" t="s">
        <v>32</v>
      </c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3"/>
    </row>
    <row r="142" spans="2:20" s="22" customFormat="1" x14ac:dyDescent="0.25">
      <c r="B142" s="61" t="s">
        <v>21</v>
      </c>
      <c r="T142" s="300"/>
    </row>
    <row r="163" spans="2:35" x14ac:dyDescent="0.25">
      <c r="B163" s="10"/>
      <c r="AC163" s="1"/>
      <c r="AD163" s="1"/>
      <c r="AE163" s="1"/>
      <c r="AF163" s="1"/>
      <c r="AG163" s="1"/>
      <c r="AH163" s="1"/>
      <c r="AI163" s="1"/>
    </row>
    <row r="164" spans="2:35" x14ac:dyDescent="0.25">
      <c r="B164" s="10"/>
      <c r="AC164" s="1"/>
      <c r="AD164" s="1"/>
      <c r="AE164" s="1"/>
      <c r="AF164" s="1"/>
      <c r="AG164" s="1"/>
      <c r="AH164" s="1"/>
      <c r="AI164" s="1"/>
    </row>
    <row r="165" spans="2:35" x14ac:dyDescent="0.25">
      <c r="B165" s="10"/>
      <c r="AC165" s="1"/>
      <c r="AD165" s="1"/>
      <c r="AE165" s="1"/>
      <c r="AF165" s="1"/>
      <c r="AG165" s="1"/>
      <c r="AH165" s="1"/>
      <c r="AI165" s="1"/>
    </row>
    <row r="166" spans="2:35" x14ac:dyDescent="0.25">
      <c r="B166" s="10"/>
      <c r="AC166" s="1"/>
      <c r="AD166" s="1"/>
      <c r="AE166" s="1"/>
      <c r="AF166" s="1"/>
      <c r="AG166" s="1"/>
      <c r="AH166" s="1"/>
      <c r="AI166" s="1"/>
    </row>
    <row r="167" spans="2:35" x14ac:dyDescent="0.25">
      <c r="B167" s="10"/>
      <c r="AC167" s="1"/>
      <c r="AD167" s="1"/>
      <c r="AE167" s="1"/>
      <c r="AF167" s="1"/>
      <c r="AG167" s="1"/>
      <c r="AH167" s="1"/>
      <c r="AI167" s="1"/>
    </row>
    <row r="168" spans="2:35" x14ac:dyDescent="0.25">
      <c r="B168" s="10"/>
      <c r="AC168" s="1"/>
      <c r="AD168" s="1"/>
      <c r="AE168" s="1"/>
      <c r="AF168" s="1"/>
      <c r="AG168" s="1"/>
      <c r="AH168" s="1"/>
      <c r="AI168" s="1"/>
    </row>
    <row r="169" spans="2:35" x14ac:dyDescent="0.25">
      <c r="B169" s="10"/>
      <c r="AC169" s="1"/>
      <c r="AD169" s="1"/>
      <c r="AE169" s="1"/>
      <c r="AF169" s="1"/>
      <c r="AG169" s="1"/>
      <c r="AH169" s="1"/>
      <c r="AI169" s="1"/>
    </row>
    <row r="170" spans="2:35" s="117" customFormat="1" x14ac:dyDescent="0.25">
      <c r="B170" s="116"/>
      <c r="T170" s="308"/>
    </row>
    <row r="171" spans="2:35" s="117" customFormat="1" ht="12.75" customHeight="1" x14ac:dyDescent="0.25">
      <c r="B171" s="118" t="s">
        <v>13</v>
      </c>
      <c r="C171" s="119">
        <v>8.4700279999999992</v>
      </c>
      <c r="T171" s="308"/>
    </row>
    <row r="172" spans="2:35" s="117" customFormat="1" ht="12.75" customHeight="1" x14ac:dyDescent="0.25">
      <c r="B172" s="118" t="s">
        <v>14</v>
      </c>
      <c r="C172" s="119">
        <v>0.92520500000000006</v>
      </c>
      <c r="T172" s="308"/>
    </row>
    <row r="173" spans="2:35" s="117" customFormat="1" ht="12.75" customHeight="1" x14ac:dyDescent="0.25">
      <c r="B173" s="120" t="s">
        <v>0</v>
      </c>
      <c r="C173" s="121">
        <v>7.9459999999999999E-3</v>
      </c>
      <c r="D173" s="122">
        <v>58.93</v>
      </c>
      <c r="E173" s="122">
        <v>83.2</v>
      </c>
      <c r="T173" s="308"/>
    </row>
    <row r="174" spans="2:35" s="117" customFormat="1" ht="12.75" customHeight="1" x14ac:dyDescent="0.25">
      <c r="B174" s="116"/>
      <c r="T174" s="308"/>
    </row>
    <row r="175" spans="2:35" s="117" customFormat="1" ht="12.75" customHeight="1" x14ac:dyDescent="0.25">
      <c r="B175" s="120" t="s">
        <v>15</v>
      </c>
      <c r="C175" s="122">
        <v>77.95</v>
      </c>
      <c r="D175" s="122">
        <v>67.39</v>
      </c>
      <c r="E175" s="122">
        <v>73.39</v>
      </c>
      <c r="F175" s="122">
        <v>65.88</v>
      </c>
      <c r="G175" s="122">
        <v>85.08</v>
      </c>
      <c r="H175" s="122">
        <v>96.38</v>
      </c>
      <c r="I175" s="122">
        <v>3728.62</v>
      </c>
      <c r="T175" s="308"/>
    </row>
    <row r="176" spans="2:35" s="117" customFormat="1" ht="12.75" customHeight="1" x14ac:dyDescent="0.25">
      <c r="B176" s="120"/>
      <c r="C176" s="122">
        <v>537.88</v>
      </c>
      <c r="D176" s="122">
        <v>469.74</v>
      </c>
      <c r="E176" s="122">
        <v>468.45000000000005</v>
      </c>
      <c r="F176" s="122">
        <v>460.09000000000003</v>
      </c>
      <c r="G176" s="122">
        <v>596.30000000000007</v>
      </c>
      <c r="H176" s="122">
        <v>647.40000000000009</v>
      </c>
      <c r="I176" s="122">
        <v>4279.6399999999994</v>
      </c>
      <c r="T176" s="308"/>
    </row>
    <row r="177" spans="2:20" s="117" customFormat="1" ht="12.75" customHeight="1" x14ac:dyDescent="0.25">
      <c r="B177" s="120"/>
      <c r="C177" s="122">
        <v>1137.8000000000002</v>
      </c>
      <c r="D177" s="122">
        <v>975.12000000000012</v>
      </c>
      <c r="E177" s="122">
        <v>1152.93</v>
      </c>
      <c r="F177" s="122">
        <v>960.54000000000008</v>
      </c>
      <c r="G177" s="122">
        <v>1227.19</v>
      </c>
      <c r="H177" s="122">
        <v>1457.5</v>
      </c>
      <c r="I177" s="122">
        <v>5089.74</v>
      </c>
      <c r="T177" s="308"/>
    </row>
    <row r="178" spans="2:20" s="117" customFormat="1" ht="12.75" customHeight="1" x14ac:dyDescent="0.25">
      <c r="B178" s="120" t="s">
        <v>16</v>
      </c>
      <c r="C178" s="121">
        <v>0</v>
      </c>
      <c r="D178" s="121">
        <v>0</v>
      </c>
      <c r="E178" s="121">
        <v>0</v>
      </c>
      <c r="F178" s="121">
        <v>0</v>
      </c>
      <c r="G178" s="121">
        <v>0</v>
      </c>
      <c r="H178" s="121">
        <v>0</v>
      </c>
      <c r="I178" s="121">
        <v>0</v>
      </c>
      <c r="T178" s="308"/>
    </row>
    <row r="179" spans="2:20" s="117" customFormat="1" ht="12.75" customHeight="1" x14ac:dyDescent="0.25">
      <c r="C179" s="121">
        <v>9.4791000000000014E-2</v>
      </c>
      <c r="D179" s="121">
        <v>6.9823999999999997E-2</v>
      </c>
      <c r="E179" s="121">
        <v>9.5524999999999999E-2</v>
      </c>
      <c r="F179" s="121">
        <v>0.11729200000000001</v>
      </c>
      <c r="G179" s="121">
        <v>0.16543099999999999</v>
      </c>
      <c r="H179" s="121">
        <v>0.22603600000000001</v>
      </c>
      <c r="I179" s="121">
        <v>0.22603600000000001</v>
      </c>
      <c r="T179" s="308"/>
    </row>
    <row r="180" spans="2:20" s="117" customFormat="1" ht="12.75" customHeight="1" x14ac:dyDescent="0.25">
      <c r="B180" s="116"/>
      <c r="C180" s="121">
        <v>8.6760000000000004E-2</v>
      </c>
      <c r="D180" s="121">
        <v>6.3909000000000007E-2</v>
      </c>
      <c r="E180" s="121">
        <v>8.7431999999999996E-2</v>
      </c>
      <c r="F180" s="121">
        <v>0.107354</v>
      </c>
      <c r="G180" s="121">
        <v>0.15141499999999999</v>
      </c>
      <c r="H180" s="121">
        <v>0.20688600000000001</v>
      </c>
      <c r="I180" s="121">
        <v>0.20688600000000001</v>
      </c>
      <c r="T180" s="308"/>
    </row>
    <row r="181" spans="2:20" s="117" customFormat="1" ht="12.75" customHeight="1" x14ac:dyDescent="0.25">
      <c r="B181" s="116"/>
      <c r="C181" s="121">
        <v>8.7125000000000008E-2</v>
      </c>
      <c r="D181" s="121">
        <v>6.4177999999999999E-2</v>
      </c>
      <c r="E181" s="121">
        <v>8.7799999999999989E-2</v>
      </c>
      <c r="F181" s="121">
        <v>0.107806</v>
      </c>
      <c r="G181" s="121">
        <v>0.15205199999999999</v>
      </c>
      <c r="H181" s="121">
        <v>0.207756</v>
      </c>
      <c r="I181" s="121">
        <v>0.207756</v>
      </c>
      <c r="T181" s="308"/>
    </row>
    <row r="182" spans="2:20" s="117" customFormat="1" ht="12.75" customHeight="1" x14ac:dyDescent="0.25">
      <c r="B182" s="116"/>
      <c r="C182" s="121">
        <v>6.5099999999999991E-2</v>
      </c>
      <c r="D182" s="121">
        <v>4.7953999999999997E-2</v>
      </c>
      <c r="E182" s="121">
        <v>6.5604999999999997E-2</v>
      </c>
      <c r="F182" s="121">
        <v>8.0554000000000001E-2</v>
      </c>
      <c r="G182" s="121">
        <v>0.11361399999999999</v>
      </c>
      <c r="H182" s="121">
        <v>0.15523699999999999</v>
      </c>
      <c r="I182" s="121">
        <v>0.15523699999999999</v>
      </c>
      <c r="T182" s="308"/>
    </row>
    <row r="183" spans="2:20" s="117" customFormat="1" ht="12.75" customHeight="1" x14ac:dyDescent="0.25">
      <c r="B183" s="116"/>
      <c r="C183" s="121">
        <v>3.2975999999999998E-2</v>
      </c>
      <c r="D183" s="121">
        <v>2.4291E-2</v>
      </c>
      <c r="E183" s="121">
        <v>3.3231000000000004E-2</v>
      </c>
      <c r="F183" s="121">
        <v>4.0804E-2</v>
      </c>
      <c r="G183" s="121">
        <v>5.7549999999999997E-2</v>
      </c>
      <c r="H183" s="121">
        <v>7.8634000000000009E-2</v>
      </c>
      <c r="I183" s="121">
        <v>7.8634000000000009E-2</v>
      </c>
      <c r="T183" s="308"/>
    </row>
    <row r="184" spans="2:20" s="117" customFormat="1" ht="12.75" customHeight="1" x14ac:dyDescent="0.25">
      <c r="B184" s="118" t="s">
        <v>6</v>
      </c>
      <c r="C184" s="119">
        <v>2.8478340000000002</v>
      </c>
      <c r="D184" s="119">
        <v>2.8478340000000002</v>
      </c>
      <c r="E184" s="119">
        <v>2.8478340000000002</v>
      </c>
      <c r="F184" s="119">
        <v>2.8478340000000002</v>
      </c>
      <c r="G184" s="119">
        <v>2.8478340000000002</v>
      </c>
      <c r="H184" s="119">
        <v>2.8478340000000002</v>
      </c>
      <c r="I184" s="119">
        <v>2.8478340000000002</v>
      </c>
      <c r="T184" s="308"/>
    </row>
    <row r="185" spans="2:20" s="117" customFormat="1" ht="12.75" customHeight="1" x14ac:dyDescent="0.25">
      <c r="B185" s="120" t="s">
        <v>5</v>
      </c>
      <c r="C185" s="121">
        <v>1.186E-3</v>
      </c>
      <c r="T185" s="308"/>
    </row>
    <row r="186" spans="2:20" s="117" customFormat="1" ht="12.75" customHeight="1" x14ac:dyDescent="0.25">
      <c r="B186" s="120" t="s">
        <v>1</v>
      </c>
      <c r="C186" s="121">
        <v>1.4455000000000001E-2</v>
      </c>
      <c r="T186" s="308"/>
    </row>
    <row r="187" spans="2:20" s="117" customFormat="1" ht="12.75" customHeight="1" x14ac:dyDescent="0.25">
      <c r="B187" s="120" t="s">
        <v>23</v>
      </c>
      <c r="C187" s="123">
        <v>-0.03</v>
      </c>
      <c r="D187" s="123">
        <v>-0.25</v>
      </c>
      <c r="E187" s="123">
        <v>0</v>
      </c>
      <c r="F187" s="123">
        <v>0</v>
      </c>
      <c r="G187" s="123">
        <v>-0.34</v>
      </c>
      <c r="H187" s="123">
        <v>0</v>
      </c>
      <c r="I187" s="123">
        <v>0</v>
      </c>
      <c r="T187" s="308"/>
    </row>
    <row r="188" spans="2:20" s="117" customFormat="1" ht="12.75" customHeight="1" x14ac:dyDescent="0.25">
      <c r="B188" s="120" t="s">
        <v>24</v>
      </c>
      <c r="C188" s="123">
        <v>0.08</v>
      </c>
      <c r="D188" s="123">
        <v>0.06</v>
      </c>
      <c r="E188" s="123">
        <v>0</v>
      </c>
      <c r="F188" s="123">
        <v>0</v>
      </c>
      <c r="G188" s="123">
        <v>-0.56999999999999995</v>
      </c>
      <c r="H188" s="123">
        <v>0</v>
      </c>
      <c r="I188" s="123">
        <v>0</v>
      </c>
      <c r="T188" s="308"/>
    </row>
    <row r="189" spans="2:20" s="117" customFormat="1" ht="12.75" customHeight="1" x14ac:dyDescent="0.25">
      <c r="B189" s="120" t="s">
        <v>47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  <c r="H189" s="123">
        <v>0</v>
      </c>
      <c r="I189" s="123">
        <v>-3632.24</v>
      </c>
      <c r="T189" s="308"/>
    </row>
    <row r="190" spans="2:20" s="117" customFormat="1" ht="12.75" customHeight="1" x14ac:dyDescent="0.25">
      <c r="B190" s="116"/>
      <c r="T190" s="308"/>
    </row>
    <row r="191" spans="2:20" s="117" customFormat="1" ht="12.75" customHeight="1" x14ac:dyDescent="0.25">
      <c r="B191" s="120" t="s">
        <v>3</v>
      </c>
      <c r="C191" s="121">
        <v>0</v>
      </c>
      <c r="D191" s="117">
        <v>0</v>
      </c>
      <c r="T191" s="308"/>
    </row>
    <row r="192" spans="2:20" s="117" customFormat="1" ht="12.75" customHeight="1" x14ac:dyDescent="0.25">
      <c r="B192" s="120" t="s">
        <v>4</v>
      </c>
      <c r="C192" s="121">
        <v>1.2695E-2</v>
      </c>
      <c r="T192" s="308"/>
    </row>
    <row r="193" spans="2:20" s="117" customFormat="1" ht="12.75" customHeight="1" x14ac:dyDescent="0.25">
      <c r="B193" s="120" t="s">
        <v>2</v>
      </c>
      <c r="C193" s="121">
        <v>0</v>
      </c>
      <c r="D193" s="122">
        <v>-23.13</v>
      </c>
      <c r="T193" s="308"/>
    </row>
    <row r="194" spans="2:20" s="117" customFormat="1" ht="12.75" customHeight="1" x14ac:dyDescent="0.25">
      <c r="C194" s="121">
        <v>4.6199999999999998E-2</v>
      </c>
      <c r="T194" s="308"/>
    </row>
    <row r="195" spans="2:20" s="117" customFormat="1" ht="12.75" customHeight="1" x14ac:dyDescent="0.25">
      <c r="B195" s="116"/>
      <c r="C195" s="121">
        <v>2.7300000000000001E-2</v>
      </c>
      <c r="T195" s="308"/>
    </row>
    <row r="196" spans="2:20" s="117" customFormat="1" ht="12.75" customHeight="1" x14ac:dyDescent="0.25">
      <c r="B196" s="116"/>
      <c r="C196" s="121">
        <v>2.2100000000000002E-2</v>
      </c>
      <c r="T196" s="308"/>
    </row>
    <row r="197" spans="2:20" s="117" customFormat="1" ht="12.75" customHeight="1" x14ac:dyDescent="0.25">
      <c r="B197" s="116"/>
      <c r="C197" s="121">
        <v>1.5800000000000002E-2</v>
      </c>
      <c r="T197" s="308"/>
    </row>
    <row r="198" spans="2:20" s="117" customFormat="1" ht="12.75" customHeight="1" x14ac:dyDescent="0.25">
      <c r="B198" s="116"/>
      <c r="C198" s="121">
        <v>6.6E-3</v>
      </c>
      <c r="T198" s="308"/>
    </row>
    <row r="199" spans="2:20" s="117" customFormat="1" ht="12.75" customHeight="1" x14ac:dyDescent="0.25">
      <c r="B199" s="120" t="s">
        <v>17</v>
      </c>
      <c r="C199" s="121">
        <v>7.2920000000000007E-3</v>
      </c>
      <c r="T199" s="308"/>
    </row>
    <row r="200" spans="2:20" s="117" customFormat="1" x14ac:dyDescent="0.25">
      <c r="B200" s="116"/>
      <c r="T200" s="308"/>
    </row>
  </sheetData>
  <mergeCells count="232">
    <mergeCell ref="C141:T141"/>
    <mergeCell ref="T127:T129"/>
    <mergeCell ref="T109:T111"/>
    <mergeCell ref="T91:T93"/>
    <mergeCell ref="T73:T75"/>
    <mergeCell ref="T55:T57"/>
    <mergeCell ref="C59:C64"/>
    <mergeCell ref="E102:E104"/>
    <mergeCell ref="F102:F104"/>
    <mergeCell ref="M102:M104"/>
    <mergeCell ref="G95:G100"/>
    <mergeCell ref="F59:F64"/>
    <mergeCell ref="I77:I82"/>
    <mergeCell ref="J77:J82"/>
    <mergeCell ref="I66:I68"/>
    <mergeCell ref="J66:J68"/>
    <mergeCell ref="K66:K68"/>
    <mergeCell ref="I59:I64"/>
    <mergeCell ref="H66:H68"/>
    <mergeCell ref="C84:C86"/>
    <mergeCell ref="C66:C68"/>
    <mergeCell ref="E66:E68"/>
    <mergeCell ref="F66:F68"/>
    <mergeCell ref="R66:R68"/>
    <mergeCell ref="C23:C28"/>
    <mergeCell ref="L30:L32"/>
    <mergeCell ref="K23:K28"/>
    <mergeCell ref="F95:F100"/>
    <mergeCell ref="F113:F118"/>
    <mergeCell ref="K95:K100"/>
    <mergeCell ref="T19:T21"/>
    <mergeCell ref="D102:D104"/>
    <mergeCell ref="D84:D86"/>
    <mergeCell ref="K102:K104"/>
    <mergeCell ref="D23:D28"/>
    <mergeCell ref="E23:E28"/>
    <mergeCell ref="D95:D100"/>
    <mergeCell ref="E95:E100"/>
    <mergeCell ref="D77:D82"/>
    <mergeCell ref="E77:E82"/>
    <mergeCell ref="G77:G82"/>
    <mergeCell ref="D59:D64"/>
    <mergeCell ref="T37:T39"/>
    <mergeCell ref="H48:H50"/>
    <mergeCell ref="R30:R32"/>
    <mergeCell ref="C33:T33"/>
    <mergeCell ref="L41:L46"/>
    <mergeCell ref="M41:M46"/>
    <mergeCell ref="E30:E32"/>
    <mergeCell ref="D30:D32"/>
    <mergeCell ref="D48:D50"/>
    <mergeCell ref="C30:C32"/>
    <mergeCell ref="F30:F32"/>
    <mergeCell ref="J30:J32"/>
    <mergeCell ref="E48:E50"/>
    <mergeCell ref="D41:D46"/>
    <mergeCell ref="E41:E46"/>
    <mergeCell ref="F48:F50"/>
    <mergeCell ref="F41:F46"/>
    <mergeCell ref="I48:I50"/>
    <mergeCell ref="J48:J50"/>
    <mergeCell ref="H30:H32"/>
    <mergeCell ref="I30:I32"/>
    <mergeCell ref="G41:G46"/>
    <mergeCell ref="C41:C46"/>
    <mergeCell ref="C48:C50"/>
    <mergeCell ref="S55:S57"/>
    <mergeCell ref="L48:L50"/>
    <mergeCell ref="M66:M68"/>
    <mergeCell ref="R77:R82"/>
    <mergeCell ref="C77:C82"/>
    <mergeCell ref="R59:R64"/>
    <mergeCell ref="P59:P64"/>
    <mergeCell ref="G59:G64"/>
    <mergeCell ref="L66:L68"/>
    <mergeCell ref="F77:F82"/>
    <mergeCell ref="C69:T69"/>
    <mergeCell ref="P77:P82"/>
    <mergeCell ref="O73:O75"/>
    <mergeCell ref="S73:S75"/>
    <mergeCell ref="L77:L82"/>
    <mergeCell ref="M77:M82"/>
    <mergeCell ref="F73:F75"/>
    <mergeCell ref="F55:F57"/>
    <mergeCell ref="O55:O57"/>
    <mergeCell ref="N59:N64"/>
    <mergeCell ref="J59:J64"/>
    <mergeCell ref="K59:K64"/>
    <mergeCell ref="L59:L64"/>
    <mergeCell ref="K48:K50"/>
    <mergeCell ref="F19:F21"/>
    <mergeCell ref="E59:E64"/>
    <mergeCell ref="C51:T51"/>
    <mergeCell ref="S120:S122"/>
    <mergeCell ref="H84:H86"/>
    <mergeCell ref="I84:I86"/>
    <mergeCell ref="J84:J86"/>
    <mergeCell ref="G113:G118"/>
    <mergeCell ref="C113:C118"/>
    <mergeCell ref="E113:E118"/>
    <mergeCell ref="C102:C104"/>
    <mergeCell ref="N113:N118"/>
    <mergeCell ref="N120:N122"/>
    <mergeCell ref="P120:P122"/>
    <mergeCell ref="M113:M118"/>
    <mergeCell ref="F120:F122"/>
    <mergeCell ref="I102:I104"/>
    <mergeCell ref="L102:L104"/>
    <mergeCell ref="P102:P104"/>
    <mergeCell ref="N102:N104"/>
    <mergeCell ref="J102:J104"/>
    <mergeCell ref="D113:D118"/>
    <mergeCell ref="R95:R100"/>
    <mergeCell ref="J95:J100"/>
    <mergeCell ref="F91:F93"/>
    <mergeCell ref="S19:S21"/>
    <mergeCell ref="F37:F39"/>
    <mergeCell ref="O37:O39"/>
    <mergeCell ref="S37:S39"/>
    <mergeCell ref="S30:S32"/>
    <mergeCell ref="S48:S50"/>
    <mergeCell ref="Q30:Q32"/>
    <mergeCell ref="P41:P46"/>
    <mergeCell ref="R41:R46"/>
    <mergeCell ref="P48:P50"/>
    <mergeCell ref="Q48:Q50"/>
    <mergeCell ref="I23:I28"/>
    <mergeCell ref="J23:J28"/>
    <mergeCell ref="G23:G28"/>
    <mergeCell ref="F23:F28"/>
    <mergeCell ref="M30:M32"/>
    <mergeCell ref="N48:N50"/>
    <mergeCell ref="P23:P28"/>
    <mergeCell ref="I41:I46"/>
    <mergeCell ref="J41:J46"/>
    <mergeCell ref="K30:K32"/>
    <mergeCell ref="K41:K46"/>
    <mergeCell ref="P30:P32"/>
    <mergeCell ref="Q120:Q122"/>
    <mergeCell ref="R120:R122"/>
    <mergeCell ref="O19:O21"/>
    <mergeCell ref="R48:R50"/>
    <mergeCell ref="N30:N32"/>
    <mergeCell ref="L23:L28"/>
    <mergeCell ref="R23:R28"/>
    <mergeCell ref="M23:M28"/>
    <mergeCell ref="R102:R104"/>
    <mergeCell ref="M59:M64"/>
    <mergeCell ref="N66:N68"/>
    <mergeCell ref="N23:N28"/>
    <mergeCell ref="N41:N46"/>
    <mergeCell ref="M48:M50"/>
    <mergeCell ref="R84:R86"/>
    <mergeCell ref="Q102:Q104"/>
    <mergeCell ref="M95:M100"/>
    <mergeCell ref="P95:P100"/>
    <mergeCell ref="N95:N100"/>
    <mergeCell ref="N77:N82"/>
    <mergeCell ref="P84:P86"/>
    <mergeCell ref="O91:O93"/>
    <mergeCell ref="C138:C140"/>
    <mergeCell ref="D138:D140"/>
    <mergeCell ref="E138:E140"/>
    <mergeCell ref="F138:F140"/>
    <mergeCell ref="N138:N140"/>
    <mergeCell ref="F127:F129"/>
    <mergeCell ref="O127:O129"/>
    <mergeCell ref="P113:P118"/>
    <mergeCell ref="R113:R118"/>
    <mergeCell ref="D120:D122"/>
    <mergeCell ref="E120:E122"/>
    <mergeCell ref="H120:H122"/>
    <mergeCell ref="I120:I122"/>
    <mergeCell ref="J120:J122"/>
    <mergeCell ref="K120:K122"/>
    <mergeCell ref="L120:L122"/>
    <mergeCell ref="C123:T123"/>
    <mergeCell ref="F131:F136"/>
    <mergeCell ref="C120:C122"/>
    <mergeCell ref="L113:L118"/>
    <mergeCell ref="I113:I118"/>
    <mergeCell ref="J113:J118"/>
    <mergeCell ref="K113:K118"/>
    <mergeCell ref="M120:M122"/>
    <mergeCell ref="S91:S93"/>
    <mergeCell ref="F109:F111"/>
    <mergeCell ref="O109:O111"/>
    <mergeCell ref="S109:S111"/>
    <mergeCell ref="S66:S68"/>
    <mergeCell ref="S84:S86"/>
    <mergeCell ref="S102:S104"/>
    <mergeCell ref="Q66:Q68"/>
    <mergeCell ref="Q84:Q86"/>
    <mergeCell ref="H102:H104"/>
    <mergeCell ref="L84:L86"/>
    <mergeCell ref="P66:P68"/>
    <mergeCell ref="N84:N86"/>
    <mergeCell ref="C87:T87"/>
    <mergeCell ref="C105:T105"/>
    <mergeCell ref="L95:L100"/>
    <mergeCell ref="I95:I100"/>
    <mergeCell ref="C95:C100"/>
    <mergeCell ref="E84:E86"/>
    <mergeCell ref="F84:F86"/>
    <mergeCell ref="M84:M86"/>
    <mergeCell ref="K77:K82"/>
    <mergeCell ref="K84:K86"/>
    <mergeCell ref="D66:D68"/>
    <mergeCell ref="B8:T8"/>
    <mergeCell ref="G131:G136"/>
    <mergeCell ref="I131:I136"/>
    <mergeCell ref="H138:H140"/>
    <mergeCell ref="I138:I140"/>
    <mergeCell ref="J138:J140"/>
    <mergeCell ref="K138:K140"/>
    <mergeCell ref="J131:J136"/>
    <mergeCell ref="K131:K136"/>
    <mergeCell ref="L131:L136"/>
    <mergeCell ref="M131:M136"/>
    <mergeCell ref="L138:L140"/>
    <mergeCell ref="M138:M140"/>
    <mergeCell ref="P131:P136"/>
    <mergeCell ref="Q138:Q140"/>
    <mergeCell ref="R131:R136"/>
    <mergeCell ref="R138:R140"/>
    <mergeCell ref="P138:P140"/>
    <mergeCell ref="S138:S140"/>
    <mergeCell ref="N131:N136"/>
    <mergeCell ref="S127:S129"/>
    <mergeCell ref="C131:C136"/>
    <mergeCell ref="D131:D136"/>
    <mergeCell ref="E131:E13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" customWidth="1"/>
    <col min="2" max="2" width="28.6640625" style="1" customWidth="1"/>
    <col min="3" max="5" width="8.6640625" style="1" hidden="1" customWidth="1" outlineLevel="1"/>
    <col min="6" max="6" width="15.6640625" style="1" customWidth="1" collapsed="1"/>
    <col min="7" max="14" width="8.6640625" style="1" hidden="1" customWidth="1" outlineLevel="1"/>
    <col min="15" max="15" width="15.6640625" style="1" customWidth="1" collapsed="1"/>
    <col min="16" max="18" width="8.6640625" style="1" hidden="1" customWidth="1" outlineLevel="1"/>
    <col min="19" max="19" width="15.6640625" style="1" customWidth="1" collapsed="1"/>
    <col min="20" max="20" width="13.6640625" style="301" customWidth="1"/>
    <col min="21" max="25" width="9.21875" style="1"/>
    <col min="26" max="32" width="9.21875" style="11"/>
    <col min="33" max="16384" width="9.21875" style="1"/>
  </cols>
  <sheetData>
    <row r="1" spans="2:32" s="22" customFormat="1" x14ac:dyDescent="0.25">
      <c r="B1" s="22" t="s">
        <v>12</v>
      </c>
      <c r="T1" s="300"/>
    </row>
    <row r="2" spans="2:32" s="22" customFormat="1" ht="15" customHeight="1" x14ac:dyDescent="0.25">
      <c r="B2" s="23" t="s">
        <v>51</v>
      </c>
      <c r="C2" s="23"/>
      <c r="D2" s="23"/>
      <c r="E2" s="23"/>
      <c r="T2" s="300"/>
    </row>
    <row r="3" spans="2:32" s="22" customFormat="1" ht="15" customHeight="1" x14ac:dyDescent="0.25">
      <c r="B3" s="24" t="s">
        <v>45</v>
      </c>
      <c r="C3" s="23"/>
      <c r="D3" s="23"/>
      <c r="E3" s="23"/>
      <c r="T3" s="300"/>
    </row>
    <row r="4" spans="2:32" s="22" customFormat="1" ht="15" customHeight="1" x14ac:dyDescent="0.25">
      <c r="B4" s="277" t="s">
        <v>69</v>
      </c>
      <c r="C4" s="23"/>
      <c r="D4" s="23"/>
      <c r="E4" s="23"/>
      <c r="T4" s="300"/>
    </row>
    <row r="5" spans="2:32" ht="15" customHeight="1" x14ac:dyDescent="0.25">
      <c r="B5" s="9"/>
      <c r="C5" s="9"/>
      <c r="D5" s="9"/>
      <c r="E5" s="9"/>
    </row>
    <row r="6" spans="2:32" ht="15" customHeight="1" x14ac:dyDescent="0.25">
      <c r="B6" s="21" t="s">
        <v>57</v>
      </c>
      <c r="C6" s="9"/>
      <c r="D6" s="9"/>
      <c r="E6" s="9"/>
      <c r="O6" s="327" t="s">
        <v>50</v>
      </c>
    </row>
    <row r="7" spans="2:32" s="10" customFormat="1" ht="15" customHeight="1" x14ac:dyDescent="0.25">
      <c r="B7" s="17"/>
      <c r="C7" s="18"/>
      <c r="D7" s="18"/>
      <c r="E7" s="18"/>
      <c r="T7" s="16"/>
      <c r="Z7" s="15"/>
      <c r="AA7" s="15"/>
      <c r="AB7" s="15"/>
      <c r="AC7" s="15"/>
      <c r="AD7" s="15"/>
      <c r="AE7" s="15"/>
      <c r="AF7" s="15"/>
    </row>
    <row r="8" spans="2:32" s="10" customFormat="1" ht="15" customHeight="1" x14ac:dyDescent="0.25">
      <c r="B8" s="358" t="s">
        <v>52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Z8" s="15"/>
      <c r="AA8" s="15"/>
      <c r="AB8" s="15"/>
      <c r="AC8" s="15"/>
      <c r="AD8" s="15"/>
      <c r="AE8" s="15"/>
      <c r="AF8" s="15"/>
    </row>
    <row r="9" spans="2:32" s="22" customFormat="1" ht="12.75" customHeight="1" x14ac:dyDescent="0.25">
      <c r="B9" s="25" t="s">
        <v>53</v>
      </c>
      <c r="C9" s="73"/>
      <c r="D9" s="73"/>
      <c r="E9" s="73"/>
      <c r="F9" s="74"/>
      <c r="G9" s="74"/>
      <c r="H9" s="74"/>
      <c r="I9" s="74"/>
      <c r="J9" s="74"/>
      <c r="K9" s="74"/>
      <c r="L9" s="74"/>
      <c r="M9" s="74"/>
      <c r="N9" s="74"/>
      <c r="O9" s="52"/>
      <c r="P9" s="74"/>
      <c r="Q9" s="74"/>
      <c r="R9" s="74"/>
      <c r="S9" s="74"/>
      <c r="T9" s="300"/>
    </row>
    <row r="10" spans="2:32" s="22" customFormat="1" ht="12.75" customHeight="1" x14ac:dyDescent="0.25">
      <c r="B10" s="26" t="s">
        <v>54</v>
      </c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76"/>
      <c r="O10" s="52"/>
      <c r="P10" s="76"/>
      <c r="Q10" s="76"/>
      <c r="R10" s="76"/>
      <c r="S10" s="75"/>
      <c r="T10" s="300"/>
    </row>
    <row r="11" spans="2:32" s="22" customFormat="1" ht="12.75" customHeight="1" x14ac:dyDescent="0.25">
      <c r="B11" s="27" t="s">
        <v>55</v>
      </c>
      <c r="C11" s="77"/>
      <c r="D11" s="77"/>
      <c r="E11" s="77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78"/>
      <c r="Q11" s="78"/>
      <c r="R11" s="78"/>
      <c r="S11" s="77"/>
      <c r="T11" s="302"/>
    </row>
    <row r="12" spans="2:32" ht="12.75" customHeight="1" x14ac:dyDescent="0.25">
      <c r="B12" s="19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0"/>
      <c r="N12" s="20"/>
      <c r="O12" s="10"/>
      <c r="P12" s="20"/>
      <c r="Q12" s="20"/>
      <c r="R12" s="20"/>
      <c r="S12" s="13"/>
      <c r="Z12" s="1"/>
      <c r="AA12" s="1"/>
      <c r="AB12" s="1"/>
      <c r="AC12" s="1"/>
      <c r="AD12" s="1"/>
      <c r="AE12" s="1"/>
      <c r="AF12" s="1"/>
    </row>
    <row r="13" spans="2:32" ht="12.75" customHeight="1" x14ac:dyDescent="0.25"/>
    <row r="14" spans="2:32" s="81" customFormat="1" ht="15" customHeight="1" x14ac:dyDescent="0.25">
      <c r="B14" s="28" t="s">
        <v>37</v>
      </c>
      <c r="C14" s="80"/>
      <c r="D14" s="80"/>
      <c r="E14" s="80"/>
      <c r="O14" s="82"/>
      <c r="T14" s="303"/>
    </row>
    <row r="15" spans="2:32" s="81" customFormat="1" ht="15" customHeight="1" x14ac:dyDescent="0.25">
      <c r="B15" s="29">
        <v>3.8519999999999999E-2</v>
      </c>
      <c r="C15" s="80"/>
      <c r="D15" s="80"/>
      <c r="E15" s="80"/>
      <c r="O15" s="82"/>
      <c r="T15" s="303"/>
    </row>
    <row r="16" spans="2:32" s="81" customFormat="1" ht="15" customHeight="1" x14ac:dyDescent="0.25">
      <c r="B16" s="30" t="s">
        <v>58</v>
      </c>
      <c r="C16" s="80"/>
      <c r="D16" s="80"/>
      <c r="E16" s="80"/>
      <c r="O16" s="82"/>
      <c r="T16" s="303"/>
    </row>
    <row r="17" spans="2:20" ht="13.5" customHeight="1" x14ac:dyDescent="0.25">
      <c r="B17" s="7"/>
      <c r="C17" s="7"/>
      <c r="D17" s="7"/>
      <c r="E17" s="7"/>
      <c r="O17" s="4"/>
    </row>
    <row r="18" spans="2:20" ht="24" customHeight="1" x14ac:dyDescent="0.25">
      <c r="B18" s="274" t="s">
        <v>39</v>
      </c>
      <c r="C18" s="7"/>
      <c r="D18" s="7"/>
      <c r="E18" s="7"/>
      <c r="O18" s="4"/>
    </row>
    <row r="19" spans="2:20" s="22" customFormat="1" ht="15" customHeight="1" x14ac:dyDescent="0.25">
      <c r="B19" s="124" t="s">
        <v>61</v>
      </c>
      <c r="C19" s="84"/>
      <c r="D19" s="85"/>
      <c r="E19" s="85"/>
      <c r="F19" s="359" t="s">
        <v>25</v>
      </c>
      <c r="G19" s="70"/>
      <c r="H19" s="71"/>
      <c r="I19" s="71"/>
      <c r="J19" s="71"/>
      <c r="K19" s="71"/>
      <c r="L19" s="71"/>
      <c r="M19" s="71"/>
      <c r="N19" s="71"/>
      <c r="O19" s="359" t="s">
        <v>38</v>
      </c>
      <c r="P19" s="70"/>
      <c r="Q19" s="71"/>
      <c r="R19" s="71"/>
      <c r="S19" s="359" t="s">
        <v>27</v>
      </c>
      <c r="T19" s="362" t="s">
        <v>7</v>
      </c>
    </row>
    <row r="20" spans="2:20" s="22" customFormat="1" ht="15" customHeight="1" x14ac:dyDescent="0.25">
      <c r="B20" s="125" t="s">
        <v>29</v>
      </c>
      <c r="C20" s="86"/>
      <c r="D20" s="87"/>
      <c r="E20" s="87"/>
      <c r="F20" s="360"/>
      <c r="G20" s="72"/>
      <c r="O20" s="360"/>
      <c r="P20" s="72"/>
      <c r="S20" s="360"/>
      <c r="T20" s="363"/>
    </row>
    <row r="21" spans="2:20" s="89" customFormat="1" ht="15" customHeight="1" x14ac:dyDescent="0.25">
      <c r="B21" s="126" t="s">
        <v>57</v>
      </c>
      <c r="C21" s="31" t="s">
        <v>56</v>
      </c>
      <c r="D21" s="31" t="s">
        <v>14</v>
      </c>
      <c r="E21" s="31" t="s">
        <v>0</v>
      </c>
      <c r="F21" s="361"/>
      <c r="G21" s="32" t="s">
        <v>15</v>
      </c>
      <c r="H21" s="32" t="s">
        <v>16</v>
      </c>
      <c r="I21" s="88" t="s">
        <v>6</v>
      </c>
      <c r="J21" s="32" t="s">
        <v>5</v>
      </c>
      <c r="K21" s="32" t="s">
        <v>1</v>
      </c>
      <c r="L21" s="32" t="s">
        <v>23</v>
      </c>
      <c r="M21" s="33" t="s">
        <v>24</v>
      </c>
      <c r="N21" s="32" t="s">
        <v>47</v>
      </c>
      <c r="O21" s="361"/>
      <c r="P21" s="32" t="s">
        <v>4</v>
      </c>
      <c r="Q21" s="32" t="s">
        <v>2</v>
      </c>
      <c r="R21" s="32" t="s">
        <v>17</v>
      </c>
      <c r="S21" s="361"/>
      <c r="T21" s="364"/>
    </row>
    <row r="22" spans="2:20" s="22" customFormat="1" ht="12.75" customHeight="1" x14ac:dyDescent="0.25">
      <c r="B22" s="127" t="s">
        <v>66</v>
      </c>
      <c r="C22" s="90"/>
      <c r="D22" s="90"/>
      <c r="E22" s="90"/>
      <c r="F22" s="37"/>
      <c r="G22" s="91"/>
      <c r="H22" s="92"/>
      <c r="I22" s="92"/>
      <c r="J22" s="92"/>
      <c r="K22" s="92"/>
      <c r="L22" s="92"/>
      <c r="M22" s="93"/>
      <c r="N22" s="91"/>
      <c r="O22" s="36"/>
      <c r="P22" s="92"/>
      <c r="Q22" s="91"/>
      <c r="R22" s="34"/>
      <c r="S22" s="34"/>
      <c r="T22" s="304"/>
    </row>
    <row r="23" spans="2:20" s="22" customFormat="1" ht="12.75" customHeight="1" x14ac:dyDescent="0.25">
      <c r="B23" s="136" t="s">
        <v>22</v>
      </c>
      <c r="C23" s="356">
        <f>ROUND(B15*C171,6)</f>
        <v>0.30749100000000001</v>
      </c>
      <c r="D23" s="356">
        <f>ROUND(B15*C172,6)</f>
        <v>4.4595999999999997E-2</v>
      </c>
      <c r="E23" s="356">
        <f>C173</f>
        <v>7.9459999999999999E-3</v>
      </c>
      <c r="F23" s="365">
        <f>SUM(C23:E28)</f>
        <v>0.36003300000000005</v>
      </c>
      <c r="G23" s="367" t="s">
        <v>26</v>
      </c>
      <c r="H23" s="94">
        <f t="shared" ref="H23:H28" si="0">C178</f>
        <v>0</v>
      </c>
      <c r="I23" s="356">
        <f>ROUND(B15*C184,6)</f>
        <v>0.128966</v>
      </c>
      <c r="J23" s="356">
        <f>C185</f>
        <v>1.186E-3</v>
      </c>
      <c r="K23" s="356">
        <f>C186</f>
        <v>1.4455000000000001E-2</v>
      </c>
      <c r="L23" s="367" t="s">
        <v>26</v>
      </c>
      <c r="M23" s="369" t="s">
        <v>26</v>
      </c>
      <c r="N23" s="367" t="s">
        <v>26</v>
      </c>
      <c r="O23" s="36">
        <f>H23+I23+J23+K23</f>
        <v>0.14460699999999999</v>
      </c>
      <c r="P23" s="356">
        <f>C192</f>
        <v>1.2695E-2</v>
      </c>
      <c r="Q23" s="35">
        <f t="shared" ref="Q23:Q28" si="1">C193</f>
        <v>0</v>
      </c>
      <c r="R23" s="356">
        <f>C199</f>
        <v>4.6379999999999998E-3</v>
      </c>
      <c r="S23" s="37">
        <f>+P23+Q23+R23</f>
        <v>1.7333000000000001E-2</v>
      </c>
      <c r="T23" s="287">
        <f>F23+O23+S23</f>
        <v>0.52197300000000002</v>
      </c>
    </row>
    <row r="24" spans="2:20" s="22" customFormat="1" ht="12.75" customHeight="1" x14ac:dyDescent="0.25">
      <c r="B24" s="136" t="s">
        <v>46</v>
      </c>
      <c r="C24" s="356"/>
      <c r="D24" s="356"/>
      <c r="E24" s="356"/>
      <c r="F24" s="365"/>
      <c r="G24" s="367"/>
      <c r="H24" s="94">
        <f t="shared" si="0"/>
        <v>9.4791000000000014E-2</v>
      </c>
      <c r="I24" s="356"/>
      <c r="J24" s="356"/>
      <c r="K24" s="356"/>
      <c r="L24" s="367"/>
      <c r="M24" s="369"/>
      <c r="N24" s="367"/>
      <c r="O24" s="36">
        <f>H24+I23+J23+K23</f>
        <v>0.239398</v>
      </c>
      <c r="P24" s="356"/>
      <c r="Q24" s="35">
        <f t="shared" si="1"/>
        <v>4.6199999999999998E-2</v>
      </c>
      <c r="R24" s="356"/>
      <c r="S24" s="37">
        <f>+P23+Q24+R23</f>
        <v>6.3532999999999992E-2</v>
      </c>
      <c r="T24" s="287">
        <f>F23+O24+S24</f>
        <v>0.662964</v>
      </c>
    </row>
    <row r="25" spans="2:20" s="22" customFormat="1" ht="12.75" customHeight="1" x14ac:dyDescent="0.25">
      <c r="B25" s="136" t="s">
        <v>8</v>
      </c>
      <c r="C25" s="356"/>
      <c r="D25" s="356"/>
      <c r="E25" s="356"/>
      <c r="F25" s="365"/>
      <c r="G25" s="367"/>
      <c r="H25" s="94">
        <f t="shared" si="0"/>
        <v>8.6760000000000004E-2</v>
      </c>
      <c r="I25" s="356"/>
      <c r="J25" s="356"/>
      <c r="K25" s="356"/>
      <c r="L25" s="367"/>
      <c r="M25" s="369"/>
      <c r="N25" s="367"/>
      <c r="O25" s="36">
        <f>H25+I23+J23+K23</f>
        <v>0.23136699999999999</v>
      </c>
      <c r="P25" s="356"/>
      <c r="Q25" s="35">
        <f t="shared" si="1"/>
        <v>2.7300000000000001E-2</v>
      </c>
      <c r="R25" s="356"/>
      <c r="S25" s="37">
        <f>+P23+Q25+R23</f>
        <v>4.4633000000000006E-2</v>
      </c>
      <c r="T25" s="287">
        <f>F23+O25+S25</f>
        <v>0.63603300000000007</v>
      </c>
    </row>
    <row r="26" spans="2:20" s="22" customFormat="1" ht="12.75" customHeight="1" x14ac:dyDescent="0.25">
      <c r="B26" s="136" t="s">
        <v>9</v>
      </c>
      <c r="C26" s="356"/>
      <c r="D26" s="356"/>
      <c r="E26" s="356"/>
      <c r="F26" s="365"/>
      <c r="G26" s="367"/>
      <c r="H26" s="94">
        <f t="shared" si="0"/>
        <v>8.7125000000000008E-2</v>
      </c>
      <c r="I26" s="356"/>
      <c r="J26" s="356"/>
      <c r="K26" s="356"/>
      <c r="L26" s="367"/>
      <c r="M26" s="369"/>
      <c r="N26" s="367"/>
      <c r="O26" s="36">
        <f>H26+I23+J23+K23</f>
        <v>0.23173199999999999</v>
      </c>
      <c r="P26" s="356"/>
      <c r="Q26" s="35">
        <f t="shared" si="1"/>
        <v>2.2100000000000002E-2</v>
      </c>
      <c r="R26" s="356"/>
      <c r="S26" s="37">
        <f>+P23+Q26+R23</f>
        <v>3.9432999999999996E-2</v>
      </c>
      <c r="T26" s="287">
        <f>F23+O26+S26</f>
        <v>0.63119800000000015</v>
      </c>
    </row>
    <row r="27" spans="2:20" s="22" customFormat="1" ht="12.75" customHeight="1" x14ac:dyDescent="0.25">
      <c r="B27" s="136" t="s">
        <v>10</v>
      </c>
      <c r="C27" s="356"/>
      <c r="D27" s="356"/>
      <c r="E27" s="356"/>
      <c r="F27" s="365"/>
      <c r="G27" s="367"/>
      <c r="H27" s="94">
        <f t="shared" si="0"/>
        <v>6.5099999999999991E-2</v>
      </c>
      <c r="I27" s="356"/>
      <c r="J27" s="356"/>
      <c r="K27" s="356"/>
      <c r="L27" s="367"/>
      <c r="M27" s="369"/>
      <c r="N27" s="367"/>
      <c r="O27" s="36">
        <f>H27+I23+J23+K23</f>
        <v>0.20970699999999998</v>
      </c>
      <c r="P27" s="356"/>
      <c r="Q27" s="35">
        <f t="shared" si="1"/>
        <v>1.5800000000000002E-2</v>
      </c>
      <c r="R27" s="356"/>
      <c r="S27" s="37">
        <f>+P23+Q27+R23</f>
        <v>3.3132999999999996E-2</v>
      </c>
      <c r="T27" s="287">
        <f>F23+O27+S27</f>
        <v>0.60287299999999999</v>
      </c>
    </row>
    <row r="28" spans="2:20" s="22" customFormat="1" ht="12.75" customHeight="1" x14ac:dyDescent="0.25">
      <c r="B28" s="136" t="s">
        <v>11</v>
      </c>
      <c r="C28" s="357"/>
      <c r="D28" s="357"/>
      <c r="E28" s="357"/>
      <c r="F28" s="366"/>
      <c r="G28" s="368"/>
      <c r="H28" s="94">
        <f t="shared" si="0"/>
        <v>3.2975999999999998E-2</v>
      </c>
      <c r="I28" s="357"/>
      <c r="J28" s="357"/>
      <c r="K28" s="357"/>
      <c r="L28" s="368"/>
      <c r="M28" s="370"/>
      <c r="N28" s="368"/>
      <c r="O28" s="36">
        <f>H28+I23+J23+K23</f>
        <v>0.17758299999999999</v>
      </c>
      <c r="P28" s="357"/>
      <c r="Q28" s="38">
        <f t="shared" si="1"/>
        <v>6.6E-3</v>
      </c>
      <c r="R28" s="357"/>
      <c r="S28" s="37">
        <f>+P23+Q28+R23</f>
        <v>2.3932999999999999E-2</v>
      </c>
      <c r="T28" s="287">
        <f>F23+O28+S28</f>
        <v>0.56154900000000008</v>
      </c>
    </row>
    <row r="29" spans="2:20" s="22" customFormat="1" x14ac:dyDescent="0.25">
      <c r="B29" s="129" t="s">
        <v>28</v>
      </c>
      <c r="C29" s="39"/>
      <c r="D29" s="40"/>
      <c r="E29" s="41"/>
      <c r="F29" s="42"/>
      <c r="G29" s="41"/>
      <c r="H29" s="40"/>
      <c r="I29" s="39"/>
      <c r="J29" s="39"/>
      <c r="K29" s="40"/>
      <c r="L29" s="39"/>
      <c r="M29" s="40"/>
      <c r="N29" s="39"/>
      <c r="O29" s="42"/>
      <c r="P29" s="40"/>
      <c r="Q29" s="41"/>
      <c r="R29" s="41"/>
      <c r="S29" s="41"/>
      <c r="T29" s="288"/>
    </row>
    <row r="30" spans="2:20" s="22" customFormat="1" x14ac:dyDescent="0.25">
      <c r="B30" s="137" t="s">
        <v>20</v>
      </c>
      <c r="C30" s="367" t="s">
        <v>26</v>
      </c>
      <c r="D30" s="367" t="s">
        <v>26</v>
      </c>
      <c r="E30" s="375">
        <f>D173</f>
        <v>63.36</v>
      </c>
      <c r="F30" s="373">
        <f>SUM(C30:E32)</f>
        <v>63.36</v>
      </c>
      <c r="G30" s="43">
        <f>C175</f>
        <v>77.95</v>
      </c>
      <c r="H30" s="367" t="s">
        <v>26</v>
      </c>
      <c r="I30" s="367" t="s">
        <v>26</v>
      </c>
      <c r="J30" s="367" t="s">
        <v>26</v>
      </c>
      <c r="K30" s="367" t="s">
        <v>26</v>
      </c>
      <c r="L30" s="375">
        <f>C187</f>
        <v>-0.03</v>
      </c>
      <c r="M30" s="377">
        <f>C188</f>
        <v>0.08</v>
      </c>
      <c r="N30" s="375">
        <f>C189</f>
        <v>0</v>
      </c>
      <c r="O30" s="45">
        <f>G30+L30+M30+N30</f>
        <v>78</v>
      </c>
      <c r="P30" s="367" t="s">
        <v>26</v>
      </c>
      <c r="Q30" s="375">
        <f>D193</f>
        <v>-26.13</v>
      </c>
      <c r="R30" s="367" t="s">
        <v>26</v>
      </c>
      <c r="S30" s="373">
        <f>Q30</f>
        <v>-26.13</v>
      </c>
      <c r="T30" s="289">
        <f>F30+O30+S30</f>
        <v>115.23000000000002</v>
      </c>
    </row>
    <row r="31" spans="2:20" s="22" customFormat="1" x14ac:dyDescent="0.25">
      <c r="B31" s="130" t="s">
        <v>18</v>
      </c>
      <c r="C31" s="356"/>
      <c r="D31" s="356"/>
      <c r="E31" s="375"/>
      <c r="F31" s="373"/>
      <c r="G31" s="43">
        <f>C176</f>
        <v>537.88</v>
      </c>
      <c r="H31" s="356"/>
      <c r="I31" s="356"/>
      <c r="J31" s="356"/>
      <c r="K31" s="356"/>
      <c r="L31" s="375"/>
      <c r="M31" s="377"/>
      <c r="N31" s="375"/>
      <c r="O31" s="138">
        <f>G31+L30+M30+N30</f>
        <v>537.93000000000006</v>
      </c>
      <c r="P31" s="356"/>
      <c r="Q31" s="375"/>
      <c r="R31" s="356"/>
      <c r="S31" s="373"/>
      <c r="T31" s="290">
        <f>F30+O31+S30</f>
        <v>575.16000000000008</v>
      </c>
    </row>
    <row r="32" spans="2:20" s="22" customFormat="1" x14ac:dyDescent="0.25">
      <c r="B32" s="131" t="s">
        <v>19</v>
      </c>
      <c r="C32" s="357"/>
      <c r="D32" s="357"/>
      <c r="E32" s="376"/>
      <c r="F32" s="374"/>
      <c r="G32" s="46">
        <f>C177</f>
        <v>1137.8000000000002</v>
      </c>
      <c r="H32" s="357"/>
      <c r="I32" s="357"/>
      <c r="J32" s="357"/>
      <c r="K32" s="357"/>
      <c r="L32" s="376"/>
      <c r="M32" s="378"/>
      <c r="N32" s="376"/>
      <c r="O32" s="139">
        <f>G32+L30+M30+N30</f>
        <v>1137.8500000000001</v>
      </c>
      <c r="P32" s="357"/>
      <c r="Q32" s="376"/>
      <c r="R32" s="357"/>
      <c r="S32" s="374"/>
      <c r="T32" s="291">
        <f>F30+O32+S30</f>
        <v>1175.08</v>
      </c>
    </row>
    <row r="33" spans="2:20" s="22" customFormat="1" ht="25.5" customHeight="1" x14ac:dyDescent="0.25">
      <c r="B33" s="132" t="s">
        <v>31</v>
      </c>
      <c r="C33" s="381" t="s">
        <v>32</v>
      </c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3"/>
    </row>
    <row r="34" spans="2:20" s="52" customFormat="1" x14ac:dyDescent="0.25">
      <c r="B34" s="48" t="s">
        <v>21</v>
      </c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51"/>
      <c r="P34" s="49"/>
      <c r="Q34" s="49"/>
      <c r="T34" s="305"/>
    </row>
    <row r="35" spans="2:20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2:20" ht="24" customHeight="1" x14ac:dyDescent="0.25">
      <c r="B36" s="274" t="s">
        <v>40</v>
      </c>
      <c r="C36" s="8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2:20" s="22" customFormat="1" ht="15" customHeight="1" x14ac:dyDescent="0.25">
      <c r="B37" s="124" t="s">
        <v>61</v>
      </c>
      <c r="C37" s="103"/>
      <c r="D37" s="104"/>
      <c r="E37" s="104"/>
      <c r="F37" s="359" t="s">
        <v>25</v>
      </c>
      <c r="G37" s="107"/>
      <c r="H37" s="108"/>
      <c r="I37" s="108"/>
      <c r="J37" s="108"/>
      <c r="K37" s="108"/>
      <c r="L37" s="108"/>
      <c r="M37" s="108"/>
      <c r="N37" s="108"/>
      <c r="O37" s="359" t="s">
        <v>38</v>
      </c>
      <c r="P37" s="107"/>
      <c r="Q37" s="108"/>
      <c r="R37" s="108"/>
      <c r="S37" s="359" t="s">
        <v>27</v>
      </c>
      <c r="T37" s="362" t="s">
        <v>7</v>
      </c>
    </row>
    <row r="38" spans="2:20" s="22" customFormat="1" ht="15" customHeight="1" x14ac:dyDescent="0.25">
      <c r="B38" s="125" t="s">
        <v>30</v>
      </c>
      <c r="C38" s="105"/>
      <c r="D38" s="106"/>
      <c r="E38" s="106"/>
      <c r="F38" s="360"/>
      <c r="G38" s="109"/>
      <c r="H38" s="110"/>
      <c r="I38" s="110"/>
      <c r="J38" s="110"/>
      <c r="K38" s="110"/>
      <c r="L38" s="110"/>
      <c r="M38" s="110"/>
      <c r="N38" s="110"/>
      <c r="O38" s="360"/>
      <c r="P38" s="109"/>
      <c r="Q38" s="110"/>
      <c r="R38" s="110"/>
      <c r="S38" s="360"/>
      <c r="T38" s="363"/>
    </row>
    <row r="39" spans="2:20" s="22" customFormat="1" ht="15" customHeight="1" x14ac:dyDescent="0.25">
      <c r="B39" s="126" t="s">
        <v>57</v>
      </c>
      <c r="C39" s="31" t="s">
        <v>56</v>
      </c>
      <c r="D39" s="31" t="s">
        <v>14</v>
      </c>
      <c r="E39" s="31" t="s">
        <v>0</v>
      </c>
      <c r="F39" s="361"/>
      <c r="G39" s="53" t="s">
        <v>15</v>
      </c>
      <c r="H39" s="53" t="s">
        <v>16</v>
      </c>
      <c r="I39" s="53" t="s">
        <v>6</v>
      </c>
      <c r="J39" s="53" t="s">
        <v>5</v>
      </c>
      <c r="K39" s="53" t="s">
        <v>1</v>
      </c>
      <c r="L39" s="32" t="s">
        <v>23</v>
      </c>
      <c r="M39" s="33" t="s">
        <v>24</v>
      </c>
      <c r="N39" s="32" t="s">
        <v>47</v>
      </c>
      <c r="O39" s="361"/>
      <c r="P39" s="53" t="s">
        <v>4</v>
      </c>
      <c r="Q39" s="54" t="s">
        <v>2</v>
      </c>
      <c r="R39" s="53" t="s">
        <v>17</v>
      </c>
      <c r="S39" s="361"/>
      <c r="T39" s="364"/>
    </row>
    <row r="40" spans="2:20" s="22" customFormat="1" x14ac:dyDescent="0.25">
      <c r="B40" s="127" t="s">
        <v>66</v>
      </c>
      <c r="C40" s="101"/>
      <c r="D40" s="102"/>
      <c r="E40" s="102"/>
      <c r="F40" s="97"/>
      <c r="G40" s="102"/>
      <c r="H40" s="101"/>
      <c r="I40" s="102"/>
      <c r="J40" s="102"/>
      <c r="K40" s="102"/>
      <c r="L40" s="102"/>
      <c r="M40" s="102"/>
      <c r="N40" s="102"/>
      <c r="O40" s="56"/>
      <c r="P40" s="101"/>
      <c r="Q40" s="102"/>
      <c r="R40" s="34"/>
      <c r="S40" s="34"/>
      <c r="T40" s="306"/>
    </row>
    <row r="41" spans="2:20" s="22" customFormat="1" x14ac:dyDescent="0.25">
      <c r="B41" s="136" t="s">
        <v>22</v>
      </c>
      <c r="C41" s="356">
        <f>ROUND(B15*C171,6)</f>
        <v>0.30749100000000001</v>
      </c>
      <c r="D41" s="356">
        <f>ROUND(B15*C172,6)</f>
        <v>4.4595999999999997E-2</v>
      </c>
      <c r="E41" s="356">
        <f>C173</f>
        <v>7.9459999999999999E-3</v>
      </c>
      <c r="F41" s="371">
        <f>SUM(C41:E46)</f>
        <v>0.36003300000000005</v>
      </c>
      <c r="G41" s="367" t="s">
        <v>26</v>
      </c>
      <c r="H41" s="55">
        <f t="shared" ref="H41:H46" si="2">D178</f>
        <v>0</v>
      </c>
      <c r="I41" s="356">
        <f>ROUND(B15*D184,6)</f>
        <v>0.128966</v>
      </c>
      <c r="J41" s="356">
        <f>C185</f>
        <v>1.186E-3</v>
      </c>
      <c r="K41" s="356">
        <f>C186</f>
        <v>1.4455000000000001E-2</v>
      </c>
      <c r="L41" s="367" t="s">
        <v>26</v>
      </c>
      <c r="M41" s="367" t="s">
        <v>26</v>
      </c>
      <c r="N41" s="367" t="s">
        <v>26</v>
      </c>
      <c r="O41" s="56">
        <f>H41+I41+J41+K41</f>
        <v>0.14460699999999999</v>
      </c>
      <c r="P41" s="379">
        <f>C192</f>
        <v>1.2695E-2</v>
      </c>
      <c r="Q41" s="57">
        <f t="shared" ref="Q41:Q46" si="3">C193</f>
        <v>0</v>
      </c>
      <c r="R41" s="356">
        <f>C199</f>
        <v>4.6379999999999998E-3</v>
      </c>
      <c r="S41" s="37">
        <f>+P41+Q41+R41</f>
        <v>1.7333000000000001E-2</v>
      </c>
      <c r="T41" s="307">
        <f>F41+O41+S41</f>
        <v>0.52197300000000002</v>
      </c>
    </row>
    <row r="42" spans="2:20" s="22" customFormat="1" x14ac:dyDescent="0.25">
      <c r="B42" s="136" t="s">
        <v>46</v>
      </c>
      <c r="C42" s="356"/>
      <c r="D42" s="356"/>
      <c r="E42" s="356"/>
      <c r="F42" s="371"/>
      <c r="G42" s="367"/>
      <c r="H42" s="55">
        <f t="shared" si="2"/>
        <v>6.9823999999999997E-2</v>
      </c>
      <c r="I42" s="356"/>
      <c r="J42" s="356"/>
      <c r="K42" s="356"/>
      <c r="L42" s="367"/>
      <c r="M42" s="367"/>
      <c r="N42" s="367"/>
      <c r="O42" s="56">
        <f>H42+I41+J41+K41</f>
        <v>0.21443099999999998</v>
      </c>
      <c r="P42" s="379"/>
      <c r="Q42" s="57">
        <f t="shared" si="3"/>
        <v>4.6199999999999998E-2</v>
      </c>
      <c r="R42" s="356"/>
      <c r="S42" s="37">
        <f>+P41+Q42+R41</f>
        <v>6.3532999999999992E-2</v>
      </c>
      <c r="T42" s="307">
        <f>F41+O42+S42</f>
        <v>0.63799700000000004</v>
      </c>
    </row>
    <row r="43" spans="2:20" s="22" customFormat="1" x14ac:dyDescent="0.25">
      <c r="B43" s="136" t="s">
        <v>8</v>
      </c>
      <c r="C43" s="356"/>
      <c r="D43" s="356"/>
      <c r="E43" s="356"/>
      <c r="F43" s="371"/>
      <c r="G43" s="367"/>
      <c r="H43" s="55">
        <f t="shared" si="2"/>
        <v>6.3909000000000007E-2</v>
      </c>
      <c r="I43" s="356"/>
      <c r="J43" s="356"/>
      <c r="K43" s="356"/>
      <c r="L43" s="367"/>
      <c r="M43" s="367"/>
      <c r="N43" s="367"/>
      <c r="O43" s="56">
        <f>H43+I41+J41+K41</f>
        <v>0.20851600000000001</v>
      </c>
      <c r="P43" s="379"/>
      <c r="Q43" s="57">
        <f t="shared" si="3"/>
        <v>2.7300000000000001E-2</v>
      </c>
      <c r="R43" s="356"/>
      <c r="S43" s="37">
        <f>+P41+Q43+R41</f>
        <v>4.4633000000000006E-2</v>
      </c>
      <c r="T43" s="307">
        <f>F41+O43+S43</f>
        <v>0.61318200000000012</v>
      </c>
    </row>
    <row r="44" spans="2:20" s="22" customFormat="1" x14ac:dyDescent="0.25">
      <c r="B44" s="136" t="s">
        <v>9</v>
      </c>
      <c r="C44" s="356"/>
      <c r="D44" s="356"/>
      <c r="E44" s="356"/>
      <c r="F44" s="371"/>
      <c r="G44" s="367"/>
      <c r="H44" s="55">
        <f t="shared" si="2"/>
        <v>6.4177999999999999E-2</v>
      </c>
      <c r="I44" s="356"/>
      <c r="J44" s="356"/>
      <c r="K44" s="356"/>
      <c r="L44" s="367"/>
      <c r="M44" s="367"/>
      <c r="N44" s="367"/>
      <c r="O44" s="56">
        <f>H44+I41+J41+K41</f>
        <v>0.20878499999999997</v>
      </c>
      <c r="P44" s="379"/>
      <c r="Q44" s="57">
        <f t="shared" si="3"/>
        <v>2.2100000000000002E-2</v>
      </c>
      <c r="R44" s="356"/>
      <c r="S44" s="37">
        <f>+P41+Q44+R41</f>
        <v>3.9432999999999996E-2</v>
      </c>
      <c r="T44" s="307">
        <f>F41+O44+S44</f>
        <v>0.6082510000000001</v>
      </c>
    </row>
    <row r="45" spans="2:20" s="22" customFormat="1" x14ac:dyDescent="0.25">
      <c r="B45" s="136" t="s">
        <v>10</v>
      </c>
      <c r="C45" s="356"/>
      <c r="D45" s="356"/>
      <c r="E45" s="356"/>
      <c r="F45" s="371"/>
      <c r="G45" s="367"/>
      <c r="H45" s="55">
        <f t="shared" si="2"/>
        <v>4.7953999999999997E-2</v>
      </c>
      <c r="I45" s="356"/>
      <c r="J45" s="356"/>
      <c r="K45" s="356"/>
      <c r="L45" s="367"/>
      <c r="M45" s="367"/>
      <c r="N45" s="367"/>
      <c r="O45" s="56">
        <f>H45+I41+J41+K41</f>
        <v>0.19256099999999998</v>
      </c>
      <c r="P45" s="379"/>
      <c r="Q45" s="57">
        <f t="shared" si="3"/>
        <v>1.5800000000000002E-2</v>
      </c>
      <c r="R45" s="356"/>
      <c r="S45" s="37">
        <f>+P41+Q45+R41</f>
        <v>3.3132999999999996E-2</v>
      </c>
      <c r="T45" s="307">
        <f>F41+O45+S45</f>
        <v>0.585727</v>
      </c>
    </row>
    <row r="46" spans="2:20" s="22" customFormat="1" x14ac:dyDescent="0.25">
      <c r="B46" s="136" t="s">
        <v>11</v>
      </c>
      <c r="C46" s="357"/>
      <c r="D46" s="357"/>
      <c r="E46" s="357"/>
      <c r="F46" s="372"/>
      <c r="G46" s="368"/>
      <c r="H46" s="55">
        <f t="shared" si="2"/>
        <v>2.4291E-2</v>
      </c>
      <c r="I46" s="357"/>
      <c r="J46" s="357"/>
      <c r="K46" s="357"/>
      <c r="L46" s="368"/>
      <c r="M46" s="368"/>
      <c r="N46" s="368"/>
      <c r="O46" s="56">
        <f>H46+I41+J41+K41</f>
        <v>0.16889799999999999</v>
      </c>
      <c r="P46" s="380"/>
      <c r="Q46" s="58">
        <f t="shared" si="3"/>
        <v>6.6E-3</v>
      </c>
      <c r="R46" s="357"/>
      <c r="S46" s="37">
        <f>+P41+Q46+R41</f>
        <v>2.3932999999999999E-2</v>
      </c>
      <c r="T46" s="307">
        <f>F41+O46+S46</f>
        <v>0.55286400000000002</v>
      </c>
    </row>
    <row r="47" spans="2:20" s="22" customFormat="1" x14ac:dyDescent="0.25">
      <c r="B47" s="129" t="s">
        <v>28</v>
      </c>
      <c r="C47" s="39"/>
      <c r="D47" s="59"/>
      <c r="E47" s="39"/>
      <c r="F47" s="42"/>
      <c r="G47" s="60"/>
      <c r="H47" s="39"/>
      <c r="I47" s="40"/>
      <c r="J47" s="39"/>
      <c r="K47" s="39"/>
      <c r="L47" s="39"/>
      <c r="M47" s="39"/>
      <c r="N47" s="39"/>
      <c r="O47" s="42"/>
      <c r="P47" s="39"/>
      <c r="Q47" s="40"/>
      <c r="R47" s="41"/>
      <c r="S47" s="41"/>
      <c r="T47" s="288"/>
    </row>
    <row r="48" spans="2:20" s="22" customFormat="1" x14ac:dyDescent="0.25">
      <c r="B48" s="137" t="s">
        <v>20</v>
      </c>
      <c r="C48" s="367" t="s">
        <v>26</v>
      </c>
      <c r="D48" s="367" t="s">
        <v>26</v>
      </c>
      <c r="E48" s="375">
        <f>D173</f>
        <v>63.36</v>
      </c>
      <c r="F48" s="373">
        <f>SUM(C48:E50)</f>
        <v>63.36</v>
      </c>
      <c r="G48" s="44">
        <f>D175</f>
        <v>67.39</v>
      </c>
      <c r="H48" s="367" t="s">
        <v>26</v>
      </c>
      <c r="I48" s="367" t="s">
        <v>26</v>
      </c>
      <c r="J48" s="367" t="s">
        <v>26</v>
      </c>
      <c r="K48" s="367" t="s">
        <v>26</v>
      </c>
      <c r="L48" s="375">
        <f>D187</f>
        <v>-0.25</v>
      </c>
      <c r="M48" s="375">
        <f>D188</f>
        <v>0.06</v>
      </c>
      <c r="N48" s="375">
        <f>D189</f>
        <v>0</v>
      </c>
      <c r="O48" s="45">
        <f>G48+L48+M48+N48</f>
        <v>67.2</v>
      </c>
      <c r="P48" s="367" t="s">
        <v>26</v>
      </c>
      <c r="Q48" s="375">
        <f>D193</f>
        <v>-26.13</v>
      </c>
      <c r="R48" s="367" t="s">
        <v>26</v>
      </c>
      <c r="S48" s="373">
        <f>Q48</f>
        <v>-26.13</v>
      </c>
      <c r="T48" s="289">
        <f>F48+O48+S48</f>
        <v>104.43</v>
      </c>
    </row>
    <row r="49" spans="2:32" s="22" customFormat="1" x14ac:dyDescent="0.25">
      <c r="B49" s="130" t="s">
        <v>18</v>
      </c>
      <c r="C49" s="356"/>
      <c r="D49" s="356"/>
      <c r="E49" s="375"/>
      <c r="F49" s="373"/>
      <c r="G49" s="44">
        <f>D176</f>
        <v>469.74</v>
      </c>
      <c r="H49" s="356"/>
      <c r="I49" s="356"/>
      <c r="J49" s="356"/>
      <c r="K49" s="356"/>
      <c r="L49" s="375"/>
      <c r="M49" s="375"/>
      <c r="N49" s="375"/>
      <c r="O49" s="138">
        <f>G49+L48+M48+N48</f>
        <v>469.55</v>
      </c>
      <c r="P49" s="356"/>
      <c r="Q49" s="375"/>
      <c r="R49" s="356"/>
      <c r="S49" s="373"/>
      <c r="T49" s="290">
        <f>F48+O49+S48</f>
        <v>506.78</v>
      </c>
    </row>
    <row r="50" spans="2:32" s="22" customFormat="1" x14ac:dyDescent="0.25">
      <c r="B50" s="131" t="s">
        <v>19</v>
      </c>
      <c r="C50" s="357"/>
      <c r="D50" s="357"/>
      <c r="E50" s="376"/>
      <c r="F50" s="374"/>
      <c r="G50" s="47">
        <f>D177</f>
        <v>975.12000000000012</v>
      </c>
      <c r="H50" s="357"/>
      <c r="I50" s="357"/>
      <c r="J50" s="357"/>
      <c r="K50" s="357"/>
      <c r="L50" s="376"/>
      <c r="M50" s="376"/>
      <c r="N50" s="376"/>
      <c r="O50" s="139">
        <f>G50+L48+M48+N48</f>
        <v>974.93000000000006</v>
      </c>
      <c r="P50" s="357"/>
      <c r="Q50" s="376"/>
      <c r="R50" s="357"/>
      <c r="S50" s="374"/>
      <c r="T50" s="291">
        <f>F48+O50+S48</f>
        <v>1012.16</v>
      </c>
    </row>
    <row r="51" spans="2:32" s="22" customFormat="1" ht="25.5" customHeight="1" x14ac:dyDescent="0.25">
      <c r="B51" s="132" t="s">
        <v>31</v>
      </c>
      <c r="C51" s="381" t="s">
        <v>32</v>
      </c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3"/>
    </row>
    <row r="52" spans="2:32" s="22" customFormat="1" x14ac:dyDescent="0.25">
      <c r="B52" s="61" t="s">
        <v>21</v>
      </c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3"/>
      <c r="P52" s="62"/>
      <c r="Q52" s="62"/>
      <c r="T52" s="300"/>
    </row>
    <row r="53" spans="2:32" s="10" customFormat="1" x14ac:dyDescent="0.25">
      <c r="B53" s="16"/>
      <c r="C53" s="12"/>
      <c r="D53" s="12"/>
      <c r="E53" s="12"/>
      <c r="F53" s="14"/>
      <c r="G53" s="12"/>
      <c r="H53" s="12"/>
      <c r="I53" s="12"/>
      <c r="J53" s="12"/>
      <c r="K53" s="12"/>
      <c r="L53" s="12"/>
      <c r="M53" s="12"/>
      <c r="N53" s="12"/>
      <c r="O53" s="14"/>
      <c r="P53" s="12"/>
      <c r="Q53" s="12"/>
      <c r="T53" s="16"/>
      <c r="Z53" s="15"/>
      <c r="AA53" s="15"/>
      <c r="AB53" s="15"/>
      <c r="AC53" s="15"/>
      <c r="AD53" s="15"/>
      <c r="AE53" s="15"/>
      <c r="AF53" s="15"/>
    </row>
    <row r="54" spans="2:32" s="10" customFormat="1" ht="24" customHeight="1" x14ac:dyDescent="0.25">
      <c r="B54" s="274" t="s">
        <v>41</v>
      </c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2"/>
      <c r="O54" s="14"/>
      <c r="P54" s="12"/>
      <c r="Q54" s="12"/>
      <c r="T54" s="16"/>
      <c r="Z54" s="15"/>
      <c r="AA54" s="15"/>
      <c r="AB54" s="15"/>
      <c r="AC54" s="15"/>
      <c r="AD54" s="15"/>
      <c r="AE54" s="15"/>
      <c r="AF54" s="15"/>
    </row>
    <row r="55" spans="2:32" s="52" customFormat="1" ht="15" customHeight="1" x14ac:dyDescent="0.25">
      <c r="B55" s="124" t="s">
        <v>61</v>
      </c>
      <c r="C55" s="111"/>
      <c r="D55" s="112"/>
      <c r="E55" s="112"/>
      <c r="F55" s="359" t="s">
        <v>25</v>
      </c>
      <c r="G55" s="111"/>
      <c r="H55" s="112"/>
      <c r="I55" s="112"/>
      <c r="J55" s="112"/>
      <c r="K55" s="112"/>
      <c r="L55" s="112"/>
      <c r="M55" s="112"/>
      <c r="N55" s="112"/>
      <c r="O55" s="359" t="s">
        <v>38</v>
      </c>
      <c r="P55" s="111"/>
      <c r="Q55" s="112"/>
      <c r="R55" s="113"/>
      <c r="S55" s="359" t="s">
        <v>27</v>
      </c>
      <c r="T55" s="362" t="s">
        <v>7</v>
      </c>
    </row>
    <row r="56" spans="2:32" s="22" customFormat="1" ht="15" customHeight="1" x14ac:dyDescent="0.25">
      <c r="B56" s="125" t="s">
        <v>33</v>
      </c>
      <c r="C56" s="105"/>
      <c r="D56" s="106"/>
      <c r="E56" s="106"/>
      <c r="F56" s="360"/>
      <c r="G56" s="109"/>
      <c r="H56" s="110"/>
      <c r="I56" s="110"/>
      <c r="J56" s="110"/>
      <c r="K56" s="110"/>
      <c r="L56" s="110"/>
      <c r="M56" s="110"/>
      <c r="N56" s="110"/>
      <c r="O56" s="360"/>
      <c r="P56" s="109"/>
      <c r="Q56" s="110"/>
      <c r="R56" s="110"/>
      <c r="S56" s="360"/>
      <c r="T56" s="363"/>
    </row>
    <row r="57" spans="2:32" s="22" customFormat="1" ht="15" customHeight="1" x14ac:dyDescent="0.25">
      <c r="B57" s="126" t="s">
        <v>57</v>
      </c>
      <c r="C57" s="31" t="s">
        <v>56</v>
      </c>
      <c r="D57" s="31" t="s">
        <v>14</v>
      </c>
      <c r="E57" s="31" t="s">
        <v>0</v>
      </c>
      <c r="F57" s="361"/>
      <c r="G57" s="53" t="s">
        <v>15</v>
      </c>
      <c r="H57" s="53" t="s">
        <v>16</v>
      </c>
      <c r="I57" s="53" t="s">
        <v>6</v>
      </c>
      <c r="J57" s="53" t="s">
        <v>5</v>
      </c>
      <c r="K57" s="53" t="s">
        <v>1</v>
      </c>
      <c r="L57" s="32" t="s">
        <v>23</v>
      </c>
      <c r="M57" s="33" t="s">
        <v>24</v>
      </c>
      <c r="N57" s="32" t="s">
        <v>47</v>
      </c>
      <c r="O57" s="361"/>
      <c r="P57" s="53" t="s">
        <v>4</v>
      </c>
      <c r="Q57" s="54" t="s">
        <v>2</v>
      </c>
      <c r="R57" s="53" t="s">
        <v>17</v>
      </c>
      <c r="S57" s="361"/>
      <c r="T57" s="364"/>
    </row>
    <row r="58" spans="2:32" s="22" customFormat="1" x14ac:dyDescent="0.25">
      <c r="B58" s="127" t="s">
        <v>66</v>
      </c>
      <c r="C58" s="93"/>
      <c r="D58" s="91"/>
      <c r="E58" s="91"/>
      <c r="F58" s="98"/>
      <c r="G58" s="91"/>
      <c r="H58" s="93"/>
      <c r="I58" s="91"/>
      <c r="J58" s="91"/>
      <c r="K58" s="91"/>
      <c r="L58" s="91"/>
      <c r="M58" s="91"/>
      <c r="N58" s="91"/>
      <c r="O58" s="37"/>
      <c r="P58" s="93"/>
      <c r="Q58" s="91"/>
      <c r="R58" s="34"/>
      <c r="S58" s="34"/>
      <c r="T58" s="286"/>
    </row>
    <row r="59" spans="2:32" s="22" customFormat="1" x14ac:dyDescent="0.25">
      <c r="B59" s="136" t="s">
        <v>22</v>
      </c>
      <c r="C59" s="356">
        <f>ROUND(B15*C171,6)</f>
        <v>0.30749100000000001</v>
      </c>
      <c r="D59" s="356">
        <f>ROUND(B15*C172,6)</f>
        <v>4.4595999999999997E-2</v>
      </c>
      <c r="E59" s="356">
        <f>C173</f>
        <v>7.9459999999999999E-3</v>
      </c>
      <c r="F59" s="365">
        <f>SUM(C59:E64)</f>
        <v>0.36003300000000005</v>
      </c>
      <c r="G59" s="367" t="s">
        <v>26</v>
      </c>
      <c r="H59" s="64">
        <f t="shared" ref="H59:H64" si="4">E178</f>
        <v>0</v>
      </c>
      <c r="I59" s="356">
        <f>ROUND(B15*E184,6)</f>
        <v>0.128966</v>
      </c>
      <c r="J59" s="356">
        <f>C185</f>
        <v>1.186E-3</v>
      </c>
      <c r="K59" s="356">
        <f>C186</f>
        <v>1.4455000000000001E-2</v>
      </c>
      <c r="L59" s="367" t="s">
        <v>26</v>
      </c>
      <c r="M59" s="367" t="s">
        <v>26</v>
      </c>
      <c r="N59" s="367" t="s">
        <v>26</v>
      </c>
      <c r="O59" s="37">
        <f>H59+I59+J59+K59</f>
        <v>0.14460699999999999</v>
      </c>
      <c r="P59" s="379">
        <f>C192</f>
        <v>1.2695E-2</v>
      </c>
      <c r="Q59" s="35">
        <f t="shared" ref="Q59:Q64" si="5">C193</f>
        <v>0</v>
      </c>
      <c r="R59" s="356">
        <f>C199</f>
        <v>4.6379999999999998E-3</v>
      </c>
      <c r="S59" s="37">
        <f>+P59+Q59+R59</f>
        <v>1.7333000000000001E-2</v>
      </c>
      <c r="T59" s="287">
        <f>F59+O59+S59</f>
        <v>0.52197300000000002</v>
      </c>
    </row>
    <row r="60" spans="2:32" s="22" customFormat="1" x14ac:dyDescent="0.25">
      <c r="B60" s="136" t="s">
        <v>46</v>
      </c>
      <c r="C60" s="356"/>
      <c r="D60" s="356"/>
      <c r="E60" s="356"/>
      <c r="F60" s="365"/>
      <c r="G60" s="367"/>
      <c r="H60" s="64">
        <f t="shared" si="4"/>
        <v>9.5524999999999999E-2</v>
      </c>
      <c r="I60" s="356"/>
      <c r="J60" s="356"/>
      <c r="K60" s="356"/>
      <c r="L60" s="367"/>
      <c r="M60" s="367"/>
      <c r="N60" s="367"/>
      <c r="O60" s="37">
        <f>H60+I59+J59+K59</f>
        <v>0.24013199999999998</v>
      </c>
      <c r="P60" s="379"/>
      <c r="Q60" s="35">
        <f t="shared" si="5"/>
        <v>4.6199999999999998E-2</v>
      </c>
      <c r="R60" s="356"/>
      <c r="S60" s="37">
        <f>+P59+Q60+R59</f>
        <v>6.3532999999999992E-2</v>
      </c>
      <c r="T60" s="287">
        <f>F59+O60+S60</f>
        <v>0.66369800000000001</v>
      </c>
    </row>
    <row r="61" spans="2:32" s="22" customFormat="1" x14ac:dyDescent="0.25">
      <c r="B61" s="136" t="s">
        <v>8</v>
      </c>
      <c r="C61" s="356"/>
      <c r="D61" s="356"/>
      <c r="E61" s="356"/>
      <c r="F61" s="365"/>
      <c r="G61" s="367"/>
      <c r="H61" s="64">
        <f t="shared" si="4"/>
        <v>8.7431999999999996E-2</v>
      </c>
      <c r="I61" s="356"/>
      <c r="J61" s="356"/>
      <c r="K61" s="356"/>
      <c r="L61" s="367"/>
      <c r="M61" s="367"/>
      <c r="N61" s="367"/>
      <c r="O61" s="37">
        <f>H61+I59+J59+K59</f>
        <v>0.23203899999999997</v>
      </c>
      <c r="P61" s="379"/>
      <c r="Q61" s="35">
        <f t="shared" si="5"/>
        <v>2.7300000000000001E-2</v>
      </c>
      <c r="R61" s="356"/>
      <c r="S61" s="37">
        <f>+P59+Q61+R59</f>
        <v>4.4633000000000006E-2</v>
      </c>
      <c r="T61" s="287">
        <f>F59+O61+S61</f>
        <v>0.63670500000000008</v>
      </c>
    </row>
    <row r="62" spans="2:32" s="22" customFormat="1" x14ac:dyDescent="0.25">
      <c r="B62" s="136" t="s">
        <v>9</v>
      </c>
      <c r="C62" s="356"/>
      <c r="D62" s="356"/>
      <c r="E62" s="356"/>
      <c r="F62" s="365"/>
      <c r="G62" s="367"/>
      <c r="H62" s="64">
        <f t="shared" si="4"/>
        <v>8.7799999999999989E-2</v>
      </c>
      <c r="I62" s="356"/>
      <c r="J62" s="356"/>
      <c r="K62" s="356"/>
      <c r="L62" s="367"/>
      <c r="M62" s="367"/>
      <c r="N62" s="367"/>
      <c r="O62" s="37">
        <f>H62+I59+J59+K59</f>
        <v>0.23240699999999997</v>
      </c>
      <c r="P62" s="379"/>
      <c r="Q62" s="35">
        <f t="shared" si="5"/>
        <v>2.2100000000000002E-2</v>
      </c>
      <c r="R62" s="356"/>
      <c r="S62" s="37">
        <f>+P59+Q62+R59</f>
        <v>3.9432999999999996E-2</v>
      </c>
      <c r="T62" s="287">
        <f>F59+O62+S62</f>
        <v>0.63187300000000013</v>
      </c>
    </row>
    <row r="63" spans="2:32" s="22" customFormat="1" x14ac:dyDescent="0.25">
      <c r="B63" s="136" t="s">
        <v>10</v>
      </c>
      <c r="C63" s="356"/>
      <c r="D63" s="356"/>
      <c r="E63" s="356"/>
      <c r="F63" s="365"/>
      <c r="G63" s="367"/>
      <c r="H63" s="64">
        <f t="shared" si="4"/>
        <v>6.5604999999999997E-2</v>
      </c>
      <c r="I63" s="356"/>
      <c r="J63" s="356"/>
      <c r="K63" s="356"/>
      <c r="L63" s="367"/>
      <c r="M63" s="367"/>
      <c r="N63" s="367"/>
      <c r="O63" s="37">
        <f>H63+I59+J59+K59</f>
        <v>0.21021199999999998</v>
      </c>
      <c r="P63" s="379"/>
      <c r="Q63" s="35">
        <f t="shared" si="5"/>
        <v>1.5800000000000002E-2</v>
      </c>
      <c r="R63" s="356"/>
      <c r="S63" s="37">
        <f>+P59+Q63+R59</f>
        <v>3.3132999999999996E-2</v>
      </c>
      <c r="T63" s="287">
        <f>F59+O63+S63</f>
        <v>0.60337799999999997</v>
      </c>
    </row>
    <row r="64" spans="2:32" s="22" customFormat="1" x14ac:dyDescent="0.25">
      <c r="B64" s="136" t="s">
        <v>11</v>
      </c>
      <c r="C64" s="357"/>
      <c r="D64" s="357"/>
      <c r="E64" s="357"/>
      <c r="F64" s="366"/>
      <c r="G64" s="368"/>
      <c r="H64" s="64">
        <f t="shared" si="4"/>
        <v>3.3231000000000004E-2</v>
      </c>
      <c r="I64" s="357"/>
      <c r="J64" s="357"/>
      <c r="K64" s="357"/>
      <c r="L64" s="368"/>
      <c r="M64" s="368"/>
      <c r="N64" s="368"/>
      <c r="O64" s="37">
        <f>H64+I59+J59+K59</f>
        <v>0.177838</v>
      </c>
      <c r="P64" s="380"/>
      <c r="Q64" s="38">
        <f t="shared" si="5"/>
        <v>6.6E-3</v>
      </c>
      <c r="R64" s="357"/>
      <c r="S64" s="37">
        <f>+P59+Q64+R59</f>
        <v>2.3932999999999999E-2</v>
      </c>
      <c r="T64" s="287">
        <f>F59+O64+S64</f>
        <v>0.56180399999999997</v>
      </c>
    </row>
    <row r="65" spans="2:20" s="22" customFormat="1" x14ac:dyDescent="0.25">
      <c r="B65" s="129" t="s">
        <v>28</v>
      </c>
      <c r="C65" s="39"/>
      <c r="D65" s="40"/>
      <c r="E65" s="39"/>
      <c r="F65" s="42"/>
      <c r="G65" s="60"/>
      <c r="H65" s="39"/>
      <c r="I65" s="40"/>
      <c r="J65" s="39"/>
      <c r="K65" s="39"/>
      <c r="L65" s="39"/>
      <c r="M65" s="39"/>
      <c r="N65" s="39"/>
      <c r="O65" s="42"/>
      <c r="P65" s="39"/>
      <c r="Q65" s="40"/>
      <c r="R65" s="41"/>
      <c r="S65" s="41"/>
      <c r="T65" s="288"/>
    </row>
    <row r="66" spans="2:20" s="22" customFormat="1" x14ac:dyDescent="0.25">
      <c r="B66" s="137" t="s">
        <v>20</v>
      </c>
      <c r="C66" s="367" t="s">
        <v>26</v>
      </c>
      <c r="D66" s="367" t="s">
        <v>26</v>
      </c>
      <c r="E66" s="375">
        <f>D173</f>
        <v>63.36</v>
      </c>
      <c r="F66" s="373">
        <f>SUM(C66:E68)</f>
        <v>63.36</v>
      </c>
      <c r="G66" s="44">
        <f>E175</f>
        <v>73.39</v>
      </c>
      <c r="H66" s="367" t="s">
        <v>26</v>
      </c>
      <c r="I66" s="367" t="s">
        <v>26</v>
      </c>
      <c r="J66" s="367" t="s">
        <v>26</v>
      </c>
      <c r="K66" s="367" t="s">
        <v>26</v>
      </c>
      <c r="L66" s="375">
        <f>E187</f>
        <v>0</v>
      </c>
      <c r="M66" s="375">
        <f>E188</f>
        <v>0</v>
      </c>
      <c r="N66" s="375">
        <f>E189</f>
        <v>0</v>
      </c>
      <c r="O66" s="45">
        <f>G66+L66+M66+N66</f>
        <v>73.39</v>
      </c>
      <c r="P66" s="367" t="s">
        <v>26</v>
      </c>
      <c r="Q66" s="375">
        <f>D193</f>
        <v>-26.13</v>
      </c>
      <c r="R66" s="367" t="s">
        <v>26</v>
      </c>
      <c r="S66" s="373">
        <f>Q66</f>
        <v>-26.13</v>
      </c>
      <c r="T66" s="289">
        <f>F66+O66+S66</f>
        <v>110.62</v>
      </c>
    </row>
    <row r="67" spans="2:20" s="22" customFormat="1" x14ac:dyDescent="0.25">
      <c r="B67" s="130" t="s">
        <v>18</v>
      </c>
      <c r="C67" s="356"/>
      <c r="D67" s="356"/>
      <c r="E67" s="375"/>
      <c r="F67" s="373"/>
      <c r="G67" s="44">
        <f>E176</f>
        <v>468.45000000000005</v>
      </c>
      <c r="H67" s="356"/>
      <c r="I67" s="356"/>
      <c r="J67" s="356"/>
      <c r="K67" s="356"/>
      <c r="L67" s="375"/>
      <c r="M67" s="375"/>
      <c r="N67" s="375"/>
      <c r="O67" s="138">
        <f>G67+L66+M66+N66</f>
        <v>468.45000000000005</v>
      </c>
      <c r="P67" s="356"/>
      <c r="Q67" s="375"/>
      <c r="R67" s="356"/>
      <c r="S67" s="373"/>
      <c r="T67" s="290">
        <f>F66+O67+S66</f>
        <v>505.68000000000006</v>
      </c>
    </row>
    <row r="68" spans="2:20" s="22" customFormat="1" x14ac:dyDescent="0.25">
      <c r="B68" s="131" t="s">
        <v>19</v>
      </c>
      <c r="C68" s="357"/>
      <c r="D68" s="357"/>
      <c r="E68" s="376"/>
      <c r="F68" s="374"/>
      <c r="G68" s="47">
        <f>E177</f>
        <v>1152.93</v>
      </c>
      <c r="H68" s="357"/>
      <c r="I68" s="357"/>
      <c r="J68" s="357"/>
      <c r="K68" s="357"/>
      <c r="L68" s="376"/>
      <c r="M68" s="376"/>
      <c r="N68" s="376"/>
      <c r="O68" s="139">
        <f>G68+L66+M66+N66</f>
        <v>1152.93</v>
      </c>
      <c r="P68" s="357"/>
      <c r="Q68" s="376"/>
      <c r="R68" s="357"/>
      <c r="S68" s="374"/>
      <c r="T68" s="291">
        <f>F66+O68+S66</f>
        <v>1190.1599999999999</v>
      </c>
    </row>
    <row r="69" spans="2:20" s="22" customFormat="1" ht="25.5" customHeight="1" x14ac:dyDescent="0.25">
      <c r="B69" s="132" t="s">
        <v>31</v>
      </c>
      <c r="C69" s="381" t="s">
        <v>32</v>
      </c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3"/>
    </row>
    <row r="70" spans="2:20" s="22" customFormat="1" x14ac:dyDescent="0.25">
      <c r="B70" s="61" t="s">
        <v>21</v>
      </c>
      <c r="C70" s="62"/>
      <c r="D70" s="62"/>
      <c r="E70" s="62"/>
      <c r="F70" s="63"/>
      <c r="G70" s="62"/>
      <c r="H70" s="62"/>
      <c r="I70" s="62"/>
      <c r="J70" s="62"/>
      <c r="K70" s="62"/>
      <c r="L70" s="62"/>
      <c r="M70" s="62"/>
      <c r="N70" s="62"/>
      <c r="O70" s="63"/>
      <c r="P70" s="62"/>
      <c r="Q70" s="62"/>
      <c r="T70" s="300"/>
    </row>
    <row r="71" spans="2:20" x14ac:dyDescent="0.25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2:20" ht="24" customHeight="1" x14ac:dyDescent="0.25">
      <c r="B72" s="274" t="s">
        <v>42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2:20" s="22" customFormat="1" ht="15" customHeight="1" x14ac:dyDescent="0.25">
      <c r="B73" s="124" t="s">
        <v>61</v>
      </c>
      <c r="C73" s="70"/>
      <c r="D73" s="71"/>
      <c r="E73" s="71"/>
      <c r="F73" s="359" t="s">
        <v>25</v>
      </c>
      <c r="G73" s="107"/>
      <c r="H73" s="108"/>
      <c r="I73" s="108"/>
      <c r="J73" s="108"/>
      <c r="K73" s="108"/>
      <c r="L73" s="108"/>
      <c r="M73" s="108"/>
      <c r="N73" s="108"/>
      <c r="O73" s="359" t="s">
        <v>38</v>
      </c>
      <c r="P73" s="107"/>
      <c r="Q73" s="108"/>
      <c r="R73" s="108"/>
      <c r="S73" s="359" t="s">
        <v>27</v>
      </c>
      <c r="T73" s="362" t="s">
        <v>7</v>
      </c>
    </row>
    <row r="74" spans="2:20" s="22" customFormat="1" ht="15" customHeight="1" x14ac:dyDescent="0.25">
      <c r="B74" s="125" t="s">
        <v>34</v>
      </c>
      <c r="C74" s="105"/>
      <c r="D74" s="106"/>
      <c r="E74" s="106"/>
      <c r="F74" s="360"/>
      <c r="G74" s="109"/>
      <c r="H74" s="110"/>
      <c r="I74" s="110"/>
      <c r="J74" s="110"/>
      <c r="K74" s="110"/>
      <c r="L74" s="110"/>
      <c r="M74" s="110"/>
      <c r="N74" s="110"/>
      <c r="O74" s="360"/>
      <c r="P74" s="109"/>
      <c r="Q74" s="110"/>
      <c r="R74" s="110"/>
      <c r="S74" s="360"/>
      <c r="T74" s="363"/>
    </row>
    <row r="75" spans="2:20" s="22" customFormat="1" ht="15" customHeight="1" x14ac:dyDescent="0.25">
      <c r="B75" s="126" t="s">
        <v>57</v>
      </c>
      <c r="C75" s="31" t="s">
        <v>56</v>
      </c>
      <c r="D75" s="31" t="s">
        <v>14</v>
      </c>
      <c r="E75" s="31" t="s">
        <v>0</v>
      </c>
      <c r="F75" s="361"/>
      <c r="G75" s="53" t="s">
        <v>15</v>
      </c>
      <c r="H75" s="53" t="s">
        <v>16</v>
      </c>
      <c r="I75" s="53" t="s">
        <v>6</v>
      </c>
      <c r="J75" s="53" t="s">
        <v>5</v>
      </c>
      <c r="K75" s="53" t="s">
        <v>1</v>
      </c>
      <c r="L75" s="32" t="s">
        <v>23</v>
      </c>
      <c r="M75" s="33" t="s">
        <v>24</v>
      </c>
      <c r="N75" s="32" t="s">
        <v>47</v>
      </c>
      <c r="O75" s="361"/>
      <c r="P75" s="53" t="s">
        <v>4</v>
      </c>
      <c r="Q75" s="54" t="s">
        <v>2</v>
      </c>
      <c r="R75" s="53" t="s">
        <v>17</v>
      </c>
      <c r="S75" s="361"/>
      <c r="T75" s="364"/>
    </row>
    <row r="76" spans="2:20" s="22" customFormat="1" x14ac:dyDescent="0.25">
      <c r="B76" s="127" t="s">
        <v>66</v>
      </c>
      <c r="C76" s="93"/>
      <c r="D76" s="91"/>
      <c r="E76" s="91"/>
      <c r="F76" s="98"/>
      <c r="G76" s="91"/>
      <c r="H76" s="93"/>
      <c r="I76" s="91"/>
      <c r="J76" s="91"/>
      <c r="K76" s="91"/>
      <c r="L76" s="91"/>
      <c r="M76" s="91"/>
      <c r="N76" s="91"/>
      <c r="O76" s="37"/>
      <c r="P76" s="93"/>
      <c r="Q76" s="91"/>
      <c r="R76" s="34"/>
      <c r="S76" s="34"/>
      <c r="T76" s="286"/>
    </row>
    <row r="77" spans="2:20" s="22" customFormat="1" x14ac:dyDescent="0.25">
      <c r="B77" s="136" t="s">
        <v>22</v>
      </c>
      <c r="C77" s="356">
        <f>ROUND(B15*C171,6)</f>
        <v>0.30749100000000001</v>
      </c>
      <c r="D77" s="356">
        <f>ROUND(B15*C172,6)</f>
        <v>4.4595999999999997E-2</v>
      </c>
      <c r="E77" s="356">
        <f>C173</f>
        <v>7.9459999999999999E-3</v>
      </c>
      <c r="F77" s="365">
        <f>SUM(C77:E82)</f>
        <v>0.36003300000000005</v>
      </c>
      <c r="G77" s="367" t="s">
        <v>26</v>
      </c>
      <c r="H77" s="64">
        <f t="shared" ref="H77:H82" si="6">F178</f>
        <v>0</v>
      </c>
      <c r="I77" s="356">
        <f>ROUND(B15*F184,6)</f>
        <v>0.128966</v>
      </c>
      <c r="J77" s="356">
        <f>C185</f>
        <v>1.186E-3</v>
      </c>
      <c r="K77" s="356">
        <f>C186</f>
        <v>1.4455000000000001E-2</v>
      </c>
      <c r="L77" s="367" t="s">
        <v>26</v>
      </c>
      <c r="M77" s="367" t="s">
        <v>26</v>
      </c>
      <c r="N77" s="367" t="s">
        <v>26</v>
      </c>
      <c r="O77" s="37">
        <f>H77+I77+J77+K77</f>
        <v>0.14460699999999999</v>
      </c>
      <c r="P77" s="379">
        <f>C192</f>
        <v>1.2695E-2</v>
      </c>
      <c r="Q77" s="35">
        <f t="shared" ref="Q77:Q82" si="7">C193</f>
        <v>0</v>
      </c>
      <c r="R77" s="356">
        <f>C199</f>
        <v>4.6379999999999998E-3</v>
      </c>
      <c r="S77" s="37">
        <f>+P77+Q77+R77</f>
        <v>1.7333000000000001E-2</v>
      </c>
      <c r="T77" s="287">
        <f>F77+O77+S77</f>
        <v>0.52197300000000002</v>
      </c>
    </row>
    <row r="78" spans="2:20" s="22" customFormat="1" x14ac:dyDescent="0.25">
      <c r="B78" s="136" t="s">
        <v>46</v>
      </c>
      <c r="C78" s="356"/>
      <c r="D78" s="356"/>
      <c r="E78" s="356"/>
      <c r="F78" s="365"/>
      <c r="G78" s="367"/>
      <c r="H78" s="64">
        <f t="shared" si="6"/>
        <v>0.11729200000000001</v>
      </c>
      <c r="I78" s="356"/>
      <c r="J78" s="356"/>
      <c r="K78" s="356"/>
      <c r="L78" s="367"/>
      <c r="M78" s="367"/>
      <c r="N78" s="367"/>
      <c r="O78" s="37">
        <f>H78+I77+J77+K77</f>
        <v>0.26189899999999999</v>
      </c>
      <c r="P78" s="379"/>
      <c r="Q78" s="35">
        <f t="shared" si="7"/>
        <v>4.6199999999999998E-2</v>
      </c>
      <c r="R78" s="356"/>
      <c r="S78" s="37">
        <f>+P77+Q78+R77</f>
        <v>6.3532999999999992E-2</v>
      </c>
      <c r="T78" s="287">
        <f>F77+O78+S78</f>
        <v>0.68546499999999999</v>
      </c>
    </row>
    <row r="79" spans="2:20" s="22" customFormat="1" x14ac:dyDescent="0.25">
      <c r="B79" s="136" t="s">
        <v>8</v>
      </c>
      <c r="C79" s="356"/>
      <c r="D79" s="356"/>
      <c r="E79" s="356"/>
      <c r="F79" s="365"/>
      <c r="G79" s="367"/>
      <c r="H79" s="64">
        <f t="shared" si="6"/>
        <v>0.107354</v>
      </c>
      <c r="I79" s="356"/>
      <c r="J79" s="356"/>
      <c r="K79" s="356"/>
      <c r="L79" s="367"/>
      <c r="M79" s="367"/>
      <c r="N79" s="367"/>
      <c r="O79" s="37">
        <f>H79+I77+J77+K77</f>
        <v>0.25196099999999999</v>
      </c>
      <c r="P79" s="379"/>
      <c r="Q79" s="35">
        <f t="shared" si="7"/>
        <v>2.7300000000000001E-2</v>
      </c>
      <c r="R79" s="356"/>
      <c r="S79" s="37">
        <f>+P77+Q79+R77</f>
        <v>4.4633000000000006E-2</v>
      </c>
      <c r="T79" s="287">
        <f>F77+O79+S79</f>
        <v>0.65662700000000007</v>
      </c>
    </row>
    <row r="80" spans="2:20" s="22" customFormat="1" x14ac:dyDescent="0.25">
      <c r="B80" s="136" t="s">
        <v>9</v>
      </c>
      <c r="C80" s="356"/>
      <c r="D80" s="356"/>
      <c r="E80" s="356"/>
      <c r="F80" s="365"/>
      <c r="G80" s="367"/>
      <c r="H80" s="64">
        <f t="shared" si="6"/>
        <v>0.107806</v>
      </c>
      <c r="I80" s="356"/>
      <c r="J80" s="356"/>
      <c r="K80" s="356"/>
      <c r="L80" s="367"/>
      <c r="M80" s="367"/>
      <c r="N80" s="367"/>
      <c r="O80" s="37">
        <f>H80+I77+J77+K77</f>
        <v>0.252413</v>
      </c>
      <c r="P80" s="379"/>
      <c r="Q80" s="35">
        <f t="shared" si="7"/>
        <v>2.2100000000000002E-2</v>
      </c>
      <c r="R80" s="356"/>
      <c r="S80" s="37">
        <f>+P77+Q80+R77</f>
        <v>3.9432999999999996E-2</v>
      </c>
      <c r="T80" s="287">
        <f>F77+O80+S80</f>
        <v>0.6518790000000001</v>
      </c>
    </row>
    <row r="81" spans="2:20" s="22" customFormat="1" x14ac:dyDescent="0.25">
      <c r="B81" s="136" t="s">
        <v>10</v>
      </c>
      <c r="C81" s="356"/>
      <c r="D81" s="356"/>
      <c r="E81" s="356"/>
      <c r="F81" s="365"/>
      <c r="G81" s="367"/>
      <c r="H81" s="64">
        <f t="shared" si="6"/>
        <v>8.0554000000000001E-2</v>
      </c>
      <c r="I81" s="356"/>
      <c r="J81" s="356"/>
      <c r="K81" s="356"/>
      <c r="L81" s="367"/>
      <c r="M81" s="367"/>
      <c r="N81" s="367"/>
      <c r="O81" s="37">
        <f>H81+I77+J77+K77</f>
        <v>0.22516099999999997</v>
      </c>
      <c r="P81" s="379"/>
      <c r="Q81" s="35">
        <f t="shared" si="7"/>
        <v>1.5800000000000002E-2</v>
      </c>
      <c r="R81" s="356"/>
      <c r="S81" s="37">
        <f>+P77+Q81+R77</f>
        <v>3.3132999999999996E-2</v>
      </c>
      <c r="T81" s="287">
        <f>F77+O81+S81</f>
        <v>0.61832699999999996</v>
      </c>
    </row>
    <row r="82" spans="2:20" s="22" customFormat="1" x14ac:dyDescent="0.25">
      <c r="B82" s="136" t="s">
        <v>11</v>
      </c>
      <c r="C82" s="357"/>
      <c r="D82" s="357"/>
      <c r="E82" s="357"/>
      <c r="F82" s="366"/>
      <c r="G82" s="368"/>
      <c r="H82" s="64">
        <f t="shared" si="6"/>
        <v>4.0804E-2</v>
      </c>
      <c r="I82" s="357"/>
      <c r="J82" s="357"/>
      <c r="K82" s="357"/>
      <c r="L82" s="368"/>
      <c r="M82" s="368"/>
      <c r="N82" s="368"/>
      <c r="O82" s="37">
        <f>H82+I77+J77+K77</f>
        <v>0.18541099999999999</v>
      </c>
      <c r="P82" s="380"/>
      <c r="Q82" s="38">
        <f t="shared" si="7"/>
        <v>6.6E-3</v>
      </c>
      <c r="R82" s="357"/>
      <c r="S82" s="37">
        <f>+P77+Q82+R77</f>
        <v>2.3932999999999999E-2</v>
      </c>
      <c r="T82" s="287">
        <f>F77+O82+S82</f>
        <v>0.56937700000000002</v>
      </c>
    </row>
    <row r="83" spans="2:20" s="22" customFormat="1" x14ac:dyDescent="0.25">
      <c r="B83" s="129" t="s">
        <v>28</v>
      </c>
      <c r="C83" s="39"/>
      <c r="D83" s="40"/>
      <c r="E83" s="39"/>
      <c r="F83" s="42"/>
      <c r="G83" s="60"/>
      <c r="H83" s="39"/>
      <c r="I83" s="40"/>
      <c r="J83" s="39"/>
      <c r="K83" s="39"/>
      <c r="L83" s="39"/>
      <c r="M83" s="39"/>
      <c r="N83" s="39"/>
      <c r="O83" s="42"/>
      <c r="P83" s="39"/>
      <c r="Q83" s="40"/>
      <c r="R83" s="41"/>
      <c r="S83" s="41"/>
      <c r="T83" s="288"/>
    </row>
    <row r="84" spans="2:20" s="22" customFormat="1" x14ac:dyDescent="0.25">
      <c r="B84" s="137" t="s">
        <v>20</v>
      </c>
      <c r="C84" s="367" t="s">
        <v>26</v>
      </c>
      <c r="D84" s="367" t="s">
        <v>26</v>
      </c>
      <c r="E84" s="375">
        <f>D173</f>
        <v>63.36</v>
      </c>
      <c r="F84" s="373">
        <f>SUM(C84:E86)</f>
        <v>63.36</v>
      </c>
      <c r="G84" s="44">
        <f>F175</f>
        <v>65.88</v>
      </c>
      <c r="H84" s="367" t="s">
        <v>26</v>
      </c>
      <c r="I84" s="367" t="s">
        <v>26</v>
      </c>
      <c r="J84" s="367" t="s">
        <v>26</v>
      </c>
      <c r="K84" s="367" t="s">
        <v>26</v>
      </c>
      <c r="L84" s="375">
        <f>F187</f>
        <v>0</v>
      </c>
      <c r="M84" s="375">
        <f>F188</f>
        <v>0</v>
      </c>
      <c r="N84" s="375">
        <f>F189</f>
        <v>0</v>
      </c>
      <c r="O84" s="45">
        <f>G84+L84+M84+N84</f>
        <v>65.88</v>
      </c>
      <c r="P84" s="367" t="s">
        <v>26</v>
      </c>
      <c r="Q84" s="375">
        <f>D193</f>
        <v>-26.13</v>
      </c>
      <c r="R84" s="367" t="s">
        <v>26</v>
      </c>
      <c r="S84" s="373">
        <f>Q84</f>
        <v>-26.13</v>
      </c>
      <c r="T84" s="289">
        <f>F84+O84+S84</f>
        <v>103.11000000000001</v>
      </c>
    </row>
    <row r="85" spans="2:20" s="22" customFormat="1" x14ac:dyDescent="0.25">
      <c r="B85" s="130" t="s">
        <v>18</v>
      </c>
      <c r="C85" s="356"/>
      <c r="D85" s="356"/>
      <c r="E85" s="375"/>
      <c r="F85" s="373"/>
      <c r="G85" s="44">
        <f>F176</f>
        <v>460.09000000000003</v>
      </c>
      <c r="H85" s="356"/>
      <c r="I85" s="356"/>
      <c r="J85" s="356"/>
      <c r="K85" s="356"/>
      <c r="L85" s="375"/>
      <c r="M85" s="375"/>
      <c r="N85" s="375"/>
      <c r="O85" s="138">
        <f>G85+L84+M84+N84</f>
        <v>460.09000000000003</v>
      </c>
      <c r="P85" s="356"/>
      <c r="Q85" s="375"/>
      <c r="R85" s="356"/>
      <c r="S85" s="373"/>
      <c r="T85" s="290">
        <f>F84+O85+S84</f>
        <v>497.32000000000005</v>
      </c>
    </row>
    <row r="86" spans="2:20" s="22" customFormat="1" x14ac:dyDescent="0.25">
      <c r="B86" s="131" t="s">
        <v>19</v>
      </c>
      <c r="C86" s="357"/>
      <c r="D86" s="357"/>
      <c r="E86" s="376"/>
      <c r="F86" s="374"/>
      <c r="G86" s="47">
        <f>F177</f>
        <v>960.54000000000008</v>
      </c>
      <c r="H86" s="357"/>
      <c r="I86" s="357"/>
      <c r="J86" s="357"/>
      <c r="K86" s="357"/>
      <c r="L86" s="376"/>
      <c r="M86" s="376"/>
      <c r="N86" s="376"/>
      <c r="O86" s="139">
        <f>G86+L84+M84+N84</f>
        <v>960.54000000000008</v>
      </c>
      <c r="P86" s="357"/>
      <c r="Q86" s="376"/>
      <c r="R86" s="357"/>
      <c r="S86" s="374"/>
      <c r="T86" s="291">
        <f>F84+O86+S84</f>
        <v>997.7700000000001</v>
      </c>
    </row>
    <row r="87" spans="2:20" s="22" customFormat="1" ht="25.5" customHeight="1" x14ac:dyDescent="0.25">
      <c r="B87" s="132" t="s">
        <v>31</v>
      </c>
      <c r="C87" s="381" t="s">
        <v>32</v>
      </c>
      <c r="D87" s="382"/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3"/>
    </row>
    <row r="88" spans="2:20" s="22" customFormat="1" x14ac:dyDescent="0.25">
      <c r="B88" s="61" t="s">
        <v>21</v>
      </c>
      <c r="C88" s="62"/>
      <c r="D88" s="62"/>
      <c r="E88" s="62"/>
      <c r="F88" s="63"/>
      <c r="G88" s="62"/>
      <c r="H88" s="62"/>
      <c r="I88" s="62"/>
      <c r="J88" s="62"/>
      <c r="K88" s="62"/>
      <c r="L88" s="62"/>
      <c r="M88" s="62"/>
      <c r="N88" s="62"/>
      <c r="O88" s="63"/>
      <c r="P88" s="62"/>
      <c r="Q88" s="62"/>
      <c r="T88" s="300"/>
    </row>
    <row r="89" spans="2:20" x14ac:dyDescent="0.25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2:20" ht="24" customHeight="1" x14ac:dyDescent="0.25">
      <c r="B90" s="274" t="s">
        <v>43</v>
      </c>
      <c r="C90" s="8"/>
      <c r="D90" s="8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2:20" s="22" customFormat="1" ht="15" customHeight="1" x14ac:dyDescent="0.25">
      <c r="B91" s="124" t="s">
        <v>61</v>
      </c>
      <c r="C91" s="103"/>
      <c r="D91" s="104"/>
      <c r="E91" s="104"/>
      <c r="F91" s="359" t="s">
        <v>25</v>
      </c>
      <c r="G91" s="107"/>
      <c r="H91" s="108"/>
      <c r="I91" s="108"/>
      <c r="J91" s="108"/>
      <c r="K91" s="108"/>
      <c r="L91" s="108"/>
      <c r="M91" s="108"/>
      <c r="N91" s="108"/>
      <c r="O91" s="359" t="s">
        <v>38</v>
      </c>
      <c r="P91" s="107"/>
      <c r="Q91" s="108"/>
      <c r="R91" s="108"/>
      <c r="S91" s="359" t="s">
        <v>27</v>
      </c>
      <c r="T91" s="362" t="s">
        <v>7</v>
      </c>
    </row>
    <row r="92" spans="2:20" s="22" customFormat="1" ht="15" customHeight="1" x14ac:dyDescent="0.25">
      <c r="B92" s="133" t="s">
        <v>35</v>
      </c>
      <c r="C92" s="105"/>
      <c r="D92" s="106"/>
      <c r="E92" s="106"/>
      <c r="F92" s="360"/>
      <c r="G92" s="109"/>
      <c r="H92" s="110"/>
      <c r="I92" s="110"/>
      <c r="J92" s="110"/>
      <c r="K92" s="110"/>
      <c r="L92" s="110"/>
      <c r="M92" s="110"/>
      <c r="N92" s="110"/>
      <c r="O92" s="360"/>
      <c r="P92" s="109"/>
      <c r="Q92" s="110"/>
      <c r="R92" s="110"/>
      <c r="S92" s="360"/>
      <c r="T92" s="363"/>
    </row>
    <row r="93" spans="2:20" s="22" customFormat="1" ht="15" customHeight="1" x14ac:dyDescent="0.25">
      <c r="B93" s="126" t="s">
        <v>57</v>
      </c>
      <c r="C93" s="31" t="s">
        <v>56</v>
      </c>
      <c r="D93" s="31" t="s">
        <v>14</v>
      </c>
      <c r="E93" s="31" t="s">
        <v>0</v>
      </c>
      <c r="F93" s="361"/>
      <c r="G93" s="53" t="s">
        <v>15</v>
      </c>
      <c r="H93" s="53" t="s">
        <v>16</v>
      </c>
      <c r="I93" s="53" t="s">
        <v>6</v>
      </c>
      <c r="J93" s="53" t="s">
        <v>5</v>
      </c>
      <c r="K93" s="53" t="s">
        <v>1</v>
      </c>
      <c r="L93" s="32" t="s">
        <v>23</v>
      </c>
      <c r="M93" s="33" t="s">
        <v>24</v>
      </c>
      <c r="N93" s="32" t="s">
        <v>47</v>
      </c>
      <c r="O93" s="361"/>
      <c r="P93" s="53" t="s">
        <v>4</v>
      </c>
      <c r="Q93" s="53" t="s">
        <v>2</v>
      </c>
      <c r="R93" s="53" t="s">
        <v>17</v>
      </c>
      <c r="S93" s="361"/>
      <c r="T93" s="364"/>
    </row>
    <row r="94" spans="2:20" s="22" customFormat="1" x14ac:dyDescent="0.25">
      <c r="B94" s="127" t="s">
        <v>66</v>
      </c>
      <c r="C94" s="93"/>
      <c r="D94" s="91"/>
      <c r="E94" s="91"/>
      <c r="F94" s="37"/>
      <c r="G94" s="93"/>
      <c r="H94" s="91"/>
      <c r="I94" s="91"/>
      <c r="J94" s="91"/>
      <c r="K94" s="91"/>
      <c r="L94" s="91"/>
      <c r="M94" s="91"/>
      <c r="N94" s="91"/>
      <c r="O94" s="37"/>
      <c r="P94" s="91"/>
      <c r="Q94" s="91"/>
      <c r="R94" s="34"/>
      <c r="S94" s="34"/>
      <c r="T94" s="286"/>
    </row>
    <row r="95" spans="2:20" s="22" customFormat="1" x14ac:dyDescent="0.25">
      <c r="B95" s="136" t="s">
        <v>22</v>
      </c>
      <c r="C95" s="356">
        <f>ROUND(B15*C171,6)</f>
        <v>0.30749100000000001</v>
      </c>
      <c r="D95" s="356">
        <f>ROUND(B15*C172,6)</f>
        <v>4.4595999999999997E-2</v>
      </c>
      <c r="E95" s="356">
        <f>C173</f>
        <v>7.9459999999999999E-3</v>
      </c>
      <c r="F95" s="365">
        <f>SUM(C95:E100)</f>
        <v>0.36003300000000005</v>
      </c>
      <c r="G95" s="367" t="s">
        <v>26</v>
      </c>
      <c r="H95" s="35">
        <f t="shared" ref="H95:H100" si="8">G178</f>
        <v>0</v>
      </c>
      <c r="I95" s="356">
        <f>ROUND(B15*G184,6)</f>
        <v>0.128966</v>
      </c>
      <c r="J95" s="356">
        <f>C185</f>
        <v>1.186E-3</v>
      </c>
      <c r="K95" s="356">
        <f>C186</f>
        <v>1.4455000000000001E-2</v>
      </c>
      <c r="L95" s="367" t="s">
        <v>26</v>
      </c>
      <c r="M95" s="367" t="s">
        <v>26</v>
      </c>
      <c r="N95" s="367" t="s">
        <v>26</v>
      </c>
      <c r="O95" s="37">
        <f>H95+I95+J95+K95</f>
        <v>0.14460699999999999</v>
      </c>
      <c r="P95" s="356">
        <f>C192</f>
        <v>1.2695E-2</v>
      </c>
      <c r="Q95" s="35">
        <f t="shared" ref="Q95:Q100" si="9">C193</f>
        <v>0</v>
      </c>
      <c r="R95" s="356">
        <f>C199</f>
        <v>4.6379999999999998E-3</v>
      </c>
      <c r="S95" s="37">
        <f>+P95+Q95+R95</f>
        <v>1.7333000000000001E-2</v>
      </c>
      <c r="T95" s="287">
        <f>F95+O95+S95</f>
        <v>0.52197300000000002</v>
      </c>
    </row>
    <row r="96" spans="2:20" s="22" customFormat="1" x14ac:dyDescent="0.25">
      <c r="B96" s="136" t="s">
        <v>46</v>
      </c>
      <c r="C96" s="356"/>
      <c r="D96" s="356"/>
      <c r="E96" s="356"/>
      <c r="F96" s="365"/>
      <c r="G96" s="367"/>
      <c r="H96" s="35">
        <f t="shared" si="8"/>
        <v>0.16543099999999999</v>
      </c>
      <c r="I96" s="356"/>
      <c r="J96" s="356"/>
      <c r="K96" s="356"/>
      <c r="L96" s="367"/>
      <c r="M96" s="367"/>
      <c r="N96" s="367"/>
      <c r="O96" s="37">
        <f>H96+I95+J95+K95</f>
        <v>0.31003800000000004</v>
      </c>
      <c r="P96" s="356"/>
      <c r="Q96" s="35">
        <f t="shared" si="9"/>
        <v>4.6199999999999998E-2</v>
      </c>
      <c r="R96" s="356"/>
      <c r="S96" s="37">
        <f>+P95+Q96+R95</f>
        <v>6.3532999999999992E-2</v>
      </c>
      <c r="T96" s="287">
        <f>F95+O96+S96</f>
        <v>0.73360400000000003</v>
      </c>
    </row>
    <row r="97" spans="2:20" s="22" customFormat="1" x14ac:dyDescent="0.25">
      <c r="B97" s="136" t="s">
        <v>8</v>
      </c>
      <c r="C97" s="356"/>
      <c r="D97" s="356"/>
      <c r="E97" s="356"/>
      <c r="F97" s="365"/>
      <c r="G97" s="367"/>
      <c r="H97" s="35">
        <f t="shared" si="8"/>
        <v>0.15141499999999999</v>
      </c>
      <c r="I97" s="356"/>
      <c r="J97" s="356"/>
      <c r="K97" s="356"/>
      <c r="L97" s="367"/>
      <c r="M97" s="367"/>
      <c r="N97" s="367"/>
      <c r="O97" s="37">
        <f>H97+I95+J95+K95</f>
        <v>0.29602200000000001</v>
      </c>
      <c r="P97" s="356"/>
      <c r="Q97" s="35">
        <f t="shared" si="9"/>
        <v>2.7300000000000001E-2</v>
      </c>
      <c r="R97" s="356"/>
      <c r="S97" s="37">
        <f>+P95+Q97+R95</f>
        <v>4.4633000000000006E-2</v>
      </c>
      <c r="T97" s="287">
        <f>F95+O97+S97</f>
        <v>0.70068800000000009</v>
      </c>
    </row>
    <row r="98" spans="2:20" s="22" customFormat="1" x14ac:dyDescent="0.25">
      <c r="B98" s="136" t="s">
        <v>9</v>
      </c>
      <c r="C98" s="356"/>
      <c r="D98" s="356"/>
      <c r="E98" s="356"/>
      <c r="F98" s="365"/>
      <c r="G98" s="367"/>
      <c r="H98" s="35">
        <f t="shared" si="8"/>
        <v>0.15205199999999999</v>
      </c>
      <c r="I98" s="356"/>
      <c r="J98" s="356"/>
      <c r="K98" s="356"/>
      <c r="L98" s="367"/>
      <c r="M98" s="367"/>
      <c r="N98" s="367"/>
      <c r="O98" s="37">
        <f>H98+I95+J95+K95</f>
        <v>0.29665900000000001</v>
      </c>
      <c r="P98" s="356"/>
      <c r="Q98" s="35">
        <f t="shared" si="9"/>
        <v>2.2100000000000002E-2</v>
      </c>
      <c r="R98" s="356"/>
      <c r="S98" s="37">
        <f>+P95+Q98+R95</f>
        <v>3.9432999999999996E-2</v>
      </c>
      <c r="T98" s="287">
        <f>F95+O98+S98</f>
        <v>0.6961250000000001</v>
      </c>
    </row>
    <row r="99" spans="2:20" s="22" customFormat="1" x14ac:dyDescent="0.25">
      <c r="B99" s="136" t="s">
        <v>10</v>
      </c>
      <c r="C99" s="356"/>
      <c r="D99" s="356"/>
      <c r="E99" s="356"/>
      <c r="F99" s="365"/>
      <c r="G99" s="367"/>
      <c r="H99" s="35">
        <f t="shared" si="8"/>
        <v>0.11361399999999999</v>
      </c>
      <c r="I99" s="356"/>
      <c r="J99" s="356"/>
      <c r="K99" s="356"/>
      <c r="L99" s="367"/>
      <c r="M99" s="367"/>
      <c r="N99" s="367"/>
      <c r="O99" s="37">
        <f>H99+I95+J95+K95</f>
        <v>0.25822099999999998</v>
      </c>
      <c r="P99" s="356"/>
      <c r="Q99" s="35">
        <f t="shared" si="9"/>
        <v>1.5800000000000002E-2</v>
      </c>
      <c r="R99" s="356"/>
      <c r="S99" s="37">
        <f>+P95+Q99+R95</f>
        <v>3.3132999999999996E-2</v>
      </c>
      <c r="T99" s="287">
        <f>F95+O99+S99</f>
        <v>0.65138700000000005</v>
      </c>
    </row>
    <row r="100" spans="2:20" s="22" customFormat="1" x14ac:dyDescent="0.25">
      <c r="B100" s="136" t="s">
        <v>11</v>
      </c>
      <c r="C100" s="357"/>
      <c r="D100" s="357"/>
      <c r="E100" s="357"/>
      <c r="F100" s="366"/>
      <c r="G100" s="368"/>
      <c r="H100" s="35">
        <f t="shared" si="8"/>
        <v>5.7549999999999997E-2</v>
      </c>
      <c r="I100" s="357"/>
      <c r="J100" s="357"/>
      <c r="K100" s="357"/>
      <c r="L100" s="368"/>
      <c r="M100" s="368"/>
      <c r="N100" s="368"/>
      <c r="O100" s="37">
        <f>H100+I95+J95+K95</f>
        <v>0.20215699999999998</v>
      </c>
      <c r="P100" s="357"/>
      <c r="Q100" s="35">
        <f t="shared" si="9"/>
        <v>6.6E-3</v>
      </c>
      <c r="R100" s="357"/>
      <c r="S100" s="37">
        <f>+P95+Q100+R95</f>
        <v>2.3932999999999999E-2</v>
      </c>
      <c r="T100" s="287">
        <f>F95+O100+S100</f>
        <v>0.58612299999999995</v>
      </c>
    </row>
    <row r="101" spans="2:20" s="22" customFormat="1" x14ac:dyDescent="0.25">
      <c r="B101" s="129" t="s">
        <v>28</v>
      </c>
      <c r="C101" s="39"/>
      <c r="D101" s="40"/>
      <c r="E101" s="39"/>
      <c r="F101" s="42"/>
      <c r="G101" s="60"/>
      <c r="H101" s="39"/>
      <c r="I101" s="40"/>
      <c r="J101" s="39"/>
      <c r="K101" s="39"/>
      <c r="L101" s="39"/>
      <c r="M101" s="39"/>
      <c r="N101" s="39"/>
      <c r="O101" s="42"/>
      <c r="P101" s="39"/>
      <c r="Q101" s="40"/>
      <c r="R101" s="41"/>
      <c r="S101" s="41"/>
      <c r="T101" s="288"/>
    </row>
    <row r="102" spans="2:20" s="22" customFormat="1" x14ac:dyDescent="0.25">
      <c r="B102" s="137" t="s">
        <v>20</v>
      </c>
      <c r="C102" s="367" t="s">
        <v>26</v>
      </c>
      <c r="D102" s="367" t="s">
        <v>26</v>
      </c>
      <c r="E102" s="375">
        <f>D173</f>
        <v>63.36</v>
      </c>
      <c r="F102" s="373">
        <f>SUM(C102:E104)</f>
        <v>63.36</v>
      </c>
      <c r="G102" s="44">
        <f>G175</f>
        <v>85.08</v>
      </c>
      <c r="H102" s="367" t="s">
        <v>26</v>
      </c>
      <c r="I102" s="367" t="s">
        <v>26</v>
      </c>
      <c r="J102" s="367" t="s">
        <v>26</v>
      </c>
      <c r="K102" s="367" t="s">
        <v>26</v>
      </c>
      <c r="L102" s="375">
        <f>G187</f>
        <v>-0.34</v>
      </c>
      <c r="M102" s="375">
        <f>G188</f>
        <v>-0.56999999999999995</v>
      </c>
      <c r="N102" s="375">
        <f>G189</f>
        <v>0</v>
      </c>
      <c r="O102" s="45">
        <f>G102+L102+M102+N102</f>
        <v>84.17</v>
      </c>
      <c r="P102" s="367" t="s">
        <v>26</v>
      </c>
      <c r="Q102" s="375">
        <f>D193</f>
        <v>-26.13</v>
      </c>
      <c r="R102" s="367" t="s">
        <v>26</v>
      </c>
      <c r="S102" s="373">
        <f>Q102</f>
        <v>-26.13</v>
      </c>
      <c r="T102" s="289">
        <f>F102+O102+S102</f>
        <v>121.4</v>
      </c>
    </row>
    <row r="103" spans="2:20" s="22" customFormat="1" x14ac:dyDescent="0.25">
      <c r="B103" s="130" t="s">
        <v>18</v>
      </c>
      <c r="C103" s="356"/>
      <c r="D103" s="356"/>
      <c r="E103" s="375"/>
      <c r="F103" s="373"/>
      <c r="G103" s="44">
        <f>G176</f>
        <v>596.30000000000007</v>
      </c>
      <c r="H103" s="356"/>
      <c r="I103" s="356"/>
      <c r="J103" s="356"/>
      <c r="K103" s="356"/>
      <c r="L103" s="375"/>
      <c r="M103" s="375"/>
      <c r="N103" s="375"/>
      <c r="O103" s="138">
        <f>G103+L102+M102+N102</f>
        <v>595.39</v>
      </c>
      <c r="P103" s="356"/>
      <c r="Q103" s="375"/>
      <c r="R103" s="356"/>
      <c r="S103" s="373"/>
      <c r="T103" s="290">
        <f>F102+O103+S102</f>
        <v>632.62</v>
      </c>
    </row>
    <row r="104" spans="2:20" s="22" customFormat="1" x14ac:dyDescent="0.25">
      <c r="B104" s="131" t="s">
        <v>19</v>
      </c>
      <c r="C104" s="357"/>
      <c r="D104" s="357"/>
      <c r="E104" s="376"/>
      <c r="F104" s="374"/>
      <c r="G104" s="47">
        <f>G177</f>
        <v>1227.19</v>
      </c>
      <c r="H104" s="357"/>
      <c r="I104" s="357"/>
      <c r="J104" s="357"/>
      <c r="K104" s="357"/>
      <c r="L104" s="376"/>
      <c r="M104" s="376"/>
      <c r="N104" s="376"/>
      <c r="O104" s="139">
        <f>G104+L102+M102+N102</f>
        <v>1226.2800000000002</v>
      </c>
      <c r="P104" s="357"/>
      <c r="Q104" s="376"/>
      <c r="R104" s="357"/>
      <c r="S104" s="374"/>
      <c r="T104" s="291">
        <f>F102+O104+S102</f>
        <v>1263.51</v>
      </c>
    </row>
    <row r="105" spans="2:20" s="22" customFormat="1" ht="25.5" customHeight="1" x14ac:dyDescent="0.25">
      <c r="B105" s="132" t="s">
        <v>31</v>
      </c>
      <c r="C105" s="381" t="s">
        <v>32</v>
      </c>
      <c r="D105" s="382"/>
      <c r="E105" s="382"/>
      <c r="F105" s="382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3"/>
    </row>
    <row r="106" spans="2:20" s="22" customFormat="1" x14ac:dyDescent="0.25">
      <c r="B106" s="61" t="s">
        <v>21</v>
      </c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3"/>
      <c r="P106" s="62"/>
      <c r="Q106" s="62"/>
      <c r="T106" s="300"/>
    </row>
    <row r="107" spans="2:20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2:20" ht="24" customHeight="1" x14ac:dyDescent="0.25">
      <c r="B108" s="274" t="s">
        <v>44</v>
      </c>
      <c r="C108" s="8"/>
      <c r="D108" s="8"/>
      <c r="E108" s="8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2:20" s="22" customFormat="1" ht="15" customHeight="1" x14ac:dyDescent="0.25">
      <c r="B109" s="124" t="s">
        <v>61</v>
      </c>
      <c r="C109" s="103"/>
      <c r="D109" s="104"/>
      <c r="E109" s="104"/>
      <c r="F109" s="359" t="s">
        <v>25</v>
      </c>
      <c r="G109" s="107"/>
      <c r="H109" s="108"/>
      <c r="I109" s="108"/>
      <c r="J109" s="108"/>
      <c r="K109" s="108"/>
      <c r="L109" s="108"/>
      <c r="M109" s="108"/>
      <c r="N109" s="108"/>
      <c r="O109" s="359" t="s">
        <v>38</v>
      </c>
      <c r="P109" s="107"/>
      <c r="Q109" s="108"/>
      <c r="R109" s="108"/>
      <c r="S109" s="359" t="s">
        <v>27</v>
      </c>
      <c r="T109" s="362" t="s">
        <v>7</v>
      </c>
    </row>
    <row r="110" spans="2:20" s="22" customFormat="1" ht="15" customHeight="1" x14ac:dyDescent="0.25">
      <c r="B110" s="133" t="s">
        <v>36</v>
      </c>
      <c r="C110" s="105"/>
      <c r="D110" s="106"/>
      <c r="E110" s="106"/>
      <c r="F110" s="360"/>
      <c r="G110" s="109"/>
      <c r="H110" s="110"/>
      <c r="I110" s="110"/>
      <c r="J110" s="110"/>
      <c r="K110" s="110"/>
      <c r="L110" s="110"/>
      <c r="M110" s="110"/>
      <c r="N110" s="110"/>
      <c r="O110" s="360"/>
      <c r="P110" s="109"/>
      <c r="Q110" s="110"/>
      <c r="R110" s="110"/>
      <c r="S110" s="360"/>
      <c r="T110" s="363"/>
    </row>
    <row r="111" spans="2:20" s="22" customFormat="1" ht="15" customHeight="1" x14ac:dyDescent="0.25">
      <c r="B111" s="126" t="s">
        <v>57</v>
      </c>
      <c r="C111" s="31" t="s">
        <v>56</v>
      </c>
      <c r="D111" s="31" t="s">
        <v>14</v>
      </c>
      <c r="E111" s="31" t="s">
        <v>0</v>
      </c>
      <c r="F111" s="361"/>
      <c r="G111" s="53" t="s">
        <v>15</v>
      </c>
      <c r="H111" s="53" t="s">
        <v>16</v>
      </c>
      <c r="I111" s="53" t="s">
        <v>6</v>
      </c>
      <c r="J111" s="53" t="s">
        <v>5</v>
      </c>
      <c r="K111" s="53" t="s">
        <v>1</v>
      </c>
      <c r="L111" s="32" t="s">
        <v>23</v>
      </c>
      <c r="M111" s="33" t="s">
        <v>24</v>
      </c>
      <c r="N111" s="32" t="s">
        <v>47</v>
      </c>
      <c r="O111" s="361"/>
      <c r="P111" s="53" t="s">
        <v>4</v>
      </c>
      <c r="Q111" s="53" t="s">
        <v>2</v>
      </c>
      <c r="R111" s="53" t="s">
        <v>17</v>
      </c>
      <c r="S111" s="361"/>
      <c r="T111" s="364"/>
    </row>
    <row r="112" spans="2:20" s="22" customFormat="1" x14ac:dyDescent="0.25">
      <c r="B112" s="127" t="s">
        <v>66</v>
      </c>
      <c r="C112" s="93"/>
      <c r="D112" s="91"/>
      <c r="E112" s="91"/>
      <c r="F112" s="98"/>
      <c r="G112" s="91"/>
      <c r="H112" s="93"/>
      <c r="I112" s="91"/>
      <c r="J112" s="91"/>
      <c r="K112" s="91"/>
      <c r="L112" s="91"/>
      <c r="M112" s="114"/>
      <c r="N112" s="91"/>
      <c r="O112" s="37"/>
      <c r="P112" s="93"/>
      <c r="Q112" s="91"/>
      <c r="R112" s="34"/>
      <c r="S112" s="34"/>
      <c r="T112" s="286"/>
    </row>
    <row r="113" spans="2:20" s="22" customFormat="1" x14ac:dyDescent="0.25">
      <c r="B113" s="136" t="s">
        <v>22</v>
      </c>
      <c r="C113" s="356">
        <f>ROUND(B15*C171,6)</f>
        <v>0.30749100000000001</v>
      </c>
      <c r="D113" s="356">
        <f>ROUND(B15*C172,6)</f>
        <v>4.4595999999999997E-2</v>
      </c>
      <c r="E113" s="356">
        <f>C173</f>
        <v>7.9459999999999999E-3</v>
      </c>
      <c r="F113" s="365">
        <f>SUM(C113:E118)</f>
        <v>0.36003300000000005</v>
      </c>
      <c r="G113" s="367" t="s">
        <v>26</v>
      </c>
      <c r="H113" s="64">
        <f t="shared" ref="H113:H118" si="10">H178</f>
        <v>0</v>
      </c>
      <c r="I113" s="356">
        <f>ROUND(B15*H184,6)</f>
        <v>0.128966</v>
      </c>
      <c r="J113" s="356">
        <f>C185</f>
        <v>1.186E-3</v>
      </c>
      <c r="K113" s="356">
        <f>C186</f>
        <v>1.4455000000000001E-2</v>
      </c>
      <c r="L113" s="367" t="s">
        <v>26</v>
      </c>
      <c r="M113" s="369" t="s">
        <v>26</v>
      </c>
      <c r="N113" s="367" t="s">
        <v>26</v>
      </c>
      <c r="O113" s="37">
        <f>H113+I113+J113+K113</f>
        <v>0.14460699999999999</v>
      </c>
      <c r="P113" s="379">
        <f>C192</f>
        <v>1.2695E-2</v>
      </c>
      <c r="Q113" s="35">
        <f t="shared" ref="Q113:Q118" si="11">C193</f>
        <v>0</v>
      </c>
      <c r="R113" s="356">
        <f>C199</f>
        <v>4.6379999999999998E-3</v>
      </c>
      <c r="S113" s="37">
        <f>+P113+Q113+R113</f>
        <v>1.7333000000000001E-2</v>
      </c>
      <c r="T113" s="287">
        <f>F113+O113+S113</f>
        <v>0.52197300000000002</v>
      </c>
    </row>
    <row r="114" spans="2:20" s="22" customFormat="1" x14ac:dyDescent="0.25">
      <c r="B114" s="136" t="s">
        <v>46</v>
      </c>
      <c r="C114" s="356"/>
      <c r="D114" s="356"/>
      <c r="E114" s="356"/>
      <c r="F114" s="365"/>
      <c r="G114" s="367"/>
      <c r="H114" s="64">
        <f t="shared" si="10"/>
        <v>0.22603600000000001</v>
      </c>
      <c r="I114" s="356"/>
      <c r="J114" s="356"/>
      <c r="K114" s="356"/>
      <c r="L114" s="367"/>
      <c r="M114" s="369"/>
      <c r="N114" s="367"/>
      <c r="O114" s="37">
        <f>H114+I113+J113+K113</f>
        <v>0.37064300000000006</v>
      </c>
      <c r="P114" s="379"/>
      <c r="Q114" s="35">
        <f t="shared" si="11"/>
        <v>4.6199999999999998E-2</v>
      </c>
      <c r="R114" s="356"/>
      <c r="S114" s="37">
        <f>+P113+Q114+R113</f>
        <v>6.3532999999999992E-2</v>
      </c>
      <c r="T114" s="287">
        <f>F113+O114+S114</f>
        <v>0.79420900000000005</v>
      </c>
    </row>
    <row r="115" spans="2:20" s="22" customFormat="1" x14ac:dyDescent="0.25">
      <c r="B115" s="136" t="s">
        <v>8</v>
      </c>
      <c r="C115" s="356"/>
      <c r="D115" s="356"/>
      <c r="E115" s="356"/>
      <c r="F115" s="365"/>
      <c r="G115" s="367"/>
      <c r="H115" s="64">
        <f t="shared" si="10"/>
        <v>0.20688600000000001</v>
      </c>
      <c r="I115" s="356"/>
      <c r="J115" s="356"/>
      <c r="K115" s="356"/>
      <c r="L115" s="367"/>
      <c r="M115" s="369"/>
      <c r="N115" s="367"/>
      <c r="O115" s="37">
        <f>H115+I113+J113+K113</f>
        <v>0.35149300000000006</v>
      </c>
      <c r="P115" s="379"/>
      <c r="Q115" s="35">
        <f t="shared" si="11"/>
        <v>2.7300000000000001E-2</v>
      </c>
      <c r="R115" s="356"/>
      <c r="S115" s="37">
        <f>+P113+Q115+R113</f>
        <v>4.4633000000000006E-2</v>
      </c>
      <c r="T115" s="287">
        <f>F113+O115+S115</f>
        <v>0.75615900000000014</v>
      </c>
    </row>
    <row r="116" spans="2:20" s="22" customFormat="1" x14ac:dyDescent="0.25">
      <c r="B116" s="136" t="s">
        <v>9</v>
      </c>
      <c r="C116" s="356"/>
      <c r="D116" s="356"/>
      <c r="E116" s="356"/>
      <c r="F116" s="365"/>
      <c r="G116" s="367"/>
      <c r="H116" s="64">
        <f t="shared" si="10"/>
        <v>0.207756</v>
      </c>
      <c r="I116" s="356"/>
      <c r="J116" s="356"/>
      <c r="K116" s="356"/>
      <c r="L116" s="367"/>
      <c r="M116" s="369"/>
      <c r="N116" s="367"/>
      <c r="O116" s="37">
        <f>H116+I113+J113+K113</f>
        <v>0.35236299999999998</v>
      </c>
      <c r="P116" s="379"/>
      <c r="Q116" s="35">
        <f t="shared" si="11"/>
        <v>2.2100000000000002E-2</v>
      </c>
      <c r="R116" s="356"/>
      <c r="S116" s="37">
        <f>+P113+Q116+R113</f>
        <v>3.9432999999999996E-2</v>
      </c>
      <c r="T116" s="287">
        <f>F113+O116+S116</f>
        <v>0.75182900000000008</v>
      </c>
    </row>
    <row r="117" spans="2:20" s="22" customFormat="1" x14ac:dyDescent="0.25">
      <c r="B117" s="136" t="s">
        <v>10</v>
      </c>
      <c r="C117" s="356"/>
      <c r="D117" s="356"/>
      <c r="E117" s="356"/>
      <c r="F117" s="365"/>
      <c r="G117" s="367"/>
      <c r="H117" s="64">
        <f t="shared" si="10"/>
        <v>0.15523699999999999</v>
      </c>
      <c r="I117" s="356"/>
      <c r="J117" s="356"/>
      <c r="K117" s="356"/>
      <c r="L117" s="367"/>
      <c r="M117" s="369"/>
      <c r="N117" s="367"/>
      <c r="O117" s="37">
        <f>H117+I113+J113+K113</f>
        <v>0.299844</v>
      </c>
      <c r="P117" s="379"/>
      <c r="Q117" s="35">
        <f t="shared" si="11"/>
        <v>1.5800000000000002E-2</v>
      </c>
      <c r="R117" s="356"/>
      <c r="S117" s="37">
        <f>+P113+Q117+R113</f>
        <v>3.3132999999999996E-2</v>
      </c>
      <c r="T117" s="287">
        <f>F113+O117+S117</f>
        <v>0.69301000000000001</v>
      </c>
    </row>
    <row r="118" spans="2:20" s="22" customFormat="1" x14ac:dyDescent="0.25">
      <c r="B118" s="136" t="s">
        <v>11</v>
      </c>
      <c r="C118" s="357"/>
      <c r="D118" s="357"/>
      <c r="E118" s="357"/>
      <c r="F118" s="366"/>
      <c r="G118" s="368"/>
      <c r="H118" s="64">
        <f t="shared" si="10"/>
        <v>7.8634000000000009E-2</v>
      </c>
      <c r="I118" s="357"/>
      <c r="J118" s="357"/>
      <c r="K118" s="357"/>
      <c r="L118" s="368"/>
      <c r="M118" s="370"/>
      <c r="N118" s="368"/>
      <c r="O118" s="37">
        <f>H118+I113+J113+K113</f>
        <v>0.22324099999999999</v>
      </c>
      <c r="P118" s="380"/>
      <c r="Q118" s="38">
        <f t="shared" si="11"/>
        <v>6.6E-3</v>
      </c>
      <c r="R118" s="357"/>
      <c r="S118" s="37">
        <f>+P113+Q118+R113</f>
        <v>2.3932999999999999E-2</v>
      </c>
      <c r="T118" s="287">
        <f>F113+O118+S118</f>
        <v>0.60720700000000005</v>
      </c>
    </row>
    <row r="119" spans="2:20" s="22" customFormat="1" x14ac:dyDescent="0.25">
      <c r="B119" s="129" t="s">
        <v>28</v>
      </c>
      <c r="C119" s="39"/>
      <c r="D119" s="59"/>
      <c r="E119" s="39"/>
      <c r="F119" s="65"/>
      <c r="G119" s="39"/>
      <c r="H119" s="40"/>
      <c r="I119" s="39"/>
      <c r="J119" s="39"/>
      <c r="K119" s="40"/>
      <c r="L119" s="39"/>
      <c r="M119" s="40"/>
      <c r="N119" s="39"/>
      <c r="O119" s="42"/>
      <c r="P119" s="40"/>
      <c r="Q119" s="39"/>
      <c r="R119" s="41"/>
      <c r="S119" s="41"/>
      <c r="T119" s="288"/>
    </row>
    <row r="120" spans="2:20" s="22" customFormat="1" x14ac:dyDescent="0.25">
      <c r="B120" s="137" t="s">
        <v>20</v>
      </c>
      <c r="C120" s="367" t="s">
        <v>26</v>
      </c>
      <c r="D120" s="367" t="s">
        <v>26</v>
      </c>
      <c r="E120" s="375">
        <f>D173</f>
        <v>63.36</v>
      </c>
      <c r="F120" s="373">
        <f>SUM(C120:E122)</f>
        <v>63.36</v>
      </c>
      <c r="G120" s="43">
        <f>H175</f>
        <v>96.38</v>
      </c>
      <c r="H120" s="367" t="s">
        <v>26</v>
      </c>
      <c r="I120" s="367" t="s">
        <v>26</v>
      </c>
      <c r="J120" s="367" t="s">
        <v>26</v>
      </c>
      <c r="K120" s="367" t="s">
        <v>26</v>
      </c>
      <c r="L120" s="375">
        <f>H187</f>
        <v>0</v>
      </c>
      <c r="M120" s="377">
        <f>H188</f>
        <v>0</v>
      </c>
      <c r="N120" s="375">
        <f>H189</f>
        <v>0</v>
      </c>
      <c r="O120" s="45">
        <f>G120+L120+M120+N120</f>
        <v>96.38</v>
      </c>
      <c r="P120" s="367" t="s">
        <v>26</v>
      </c>
      <c r="Q120" s="375">
        <f>D193</f>
        <v>-26.13</v>
      </c>
      <c r="R120" s="367" t="s">
        <v>26</v>
      </c>
      <c r="S120" s="373">
        <f>Q120</f>
        <v>-26.13</v>
      </c>
      <c r="T120" s="289">
        <f>F120+O120+S120</f>
        <v>133.61000000000001</v>
      </c>
    </row>
    <row r="121" spans="2:20" s="22" customFormat="1" x14ac:dyDescent="0.25">
      <c r="B121" s="130" t="s">
        <v>18</v>
      </c>
      <c r="C121" s="356"/>
      <c r="D121" s="356"/>
      <c r="E121" s="375"/>
      <c r="F121" s="373"/>
      <c r="G121" s="43">
        <f>H176</f>
        <v>647.40000000000009</v>
      </c>
      <c r="H121" s="356"/>
      <c r="I121" s="356"/>
      <c r="J121" s="356"/>
      <c r="K121" s="356"/>
      <c r="L121" s="375"/>
      <c r="M121" s="377"/>
      <c r="N121" s="375"/>
      <c r="O121" s="138">
        <f>G121+L120+M120+N120</f>
        <v>647.40000000000009</v>
      </c>
      <c r="P121" s="356"/>
      <c r="Q121" s="375"/>
      <c r="R121" s="356"/>
      <c r="S121" s="373"/>
      <c r="T121" s="290">
        <f>F120+O121+S120</f>
        <v>684.63000000000011</v>
      </c>
    </row>
    <row r="122" spans="2:20" s="22" customFormat="1" x14ac:dyDescent="0.25">
      <c r="B122" s="131" t="s">
        <v>19</v>
      </c>
      <c r="C122" s="357"/>
      <c r="D122" s="357"/>
      <c r="E122" s="376"/>
      <c r="F122" s="374"/>
      <c r="G122" s="46">
        <f>H177</f>
        <v>1457.5</v>
      </c>
      <c r="H122" s="357"/>
      <c r="I122" s="357"/>
      <c r="J122" s="357"/>
      <c r="K122" s="357"/>
      <c r="L122" s="376"/>
      <c r="M122" s="378"/>
      <c r="N122" s="376"/>
      <c r="O122" s="139">
        <f>G122+L120+M120+N120</f>
        <v>1457.5</v>
      </c>
      <c r="P122" s="357"/>
      <c r="Q122" s="376"/>
      <c r="R122" s="357"/>
      <c r="S122" s="374"/>
      <c r="T122" s="291">
        <f>F120+O122+S120</f>
        <v>1494.7299999999998</v>
      </c>
    </row>
    <row r="123" spans="2:20" s="22" customFormat="1" ht="25.5" customHeight="1" x14ac:dyDescent="0.25">
      <c r="B123" s="132" t="s">
        <v>31</v>
      </c>
      <c r="C123" s="381" t="s">
        <v>32</v>
      </c>
      <c r="D123" s="382"/>
      <c r="E123" s="382"/>
      <c r="F123" s="382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3"/>
    </row>
    <row r="124" spans="2:20" s="22" customFormat="1" x14ac:dyDescent="0.25">
      <c r="B124" s="61" t="s">
        <v>21</v>
      </c>
      <c r="F124" s="66"/>
      <c r="G124" s="66"/>
      <c r="H124" s="66"/>
      <c r="I124" s="66"/>
      <c r="J124" s="66"/>
      <c r="K124" s="66"/>
      <c r="L124" s="66"/>
      <c r="M124" s="66"/>
      <c r="N124" s="66"/>
      <c r="O124" s="67"/>
      <c r="P124" s="66"/>
      <c r="Q124" s="66"/>
      <c r="R124" s="66"/>
      <c r="S124" s="66"/>
      <c r="T124" s="300"/>
    </row>
    <row r="125" spans="2:20" x14ac:dyDescent="0.25"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</row>
    <row r="126" spans="2:20" ht="24" customHeight="1" x14ac:dyDescent="0.25">
      <c r="B126" s="274" t="s">
        <v>48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20" s="22" customFormat="1" ht="15" customHeight="1" x14ac:dyDescent="0.25">
      <c r="B127" s="124" t="s">
        <v>61</v>
      </c>
      <c r="C127" s="103"/>
      <c r="D127" s="104"/>
      <c r="E127" s="104"/>
      <c r="F127" s="359" t="s">
        <v>25</v>
      </c>
      <c r="G127" s="107"/>
      <c r="H127" s="108"/>
      <c r="I127" s="108"/>
      <c r="J127" s="108"/>
      <c r="K127" s="108"/>
      <c r="L127" s="108"/>
      <c r="M127" s="108"/>
      <c r="N127" s="108"/>
      <c r="O127" s="359" t="s">
        <v>38</v>
      </c>
      <c r="P127" s="107"/>
      <c r="Q127" s="108"/>
      <c r="R127" s="108"/>
      <c r="S127" s="359" t="s">
        <v>27</v>
      </c>
      <c r="T127" s="362" t="s">
        <v>7</v>
      </c>
    </row>
    <row r="128" spans="2:20" s="22" customFormat="1" ht="15" customHeight="1" x14ac:dyDescent="0.25">
      <c r="B128" s="133" t="s">
        <v>49</v>
      </c>
      <c r="C128" s="105"/>
      <c r="D128" s="106"/>
      <c r="E128" s="106"/>
      <c r="F128" s="360"/>
      <c r="G128" s="109"/>
      <c r="H128" s="110"/>
      <c r="I128" s="110"/>
      <c r="J128" s="110"/>
      <c r="K128" s="110"/>
      <c r="L128" s="110"/>
      <c r="M128" s="110"/>
      <c r="N128" s="110"/>
      <c r="O128" s="360"/>
      <c r="P128" s="109"/>
      <c r="Q128" s="110"/>
      <c r="R128" s="110"/>
      <c r="S128" s="360"/>
      <c r="T128" s="363"/>
    </row>
    <row r="129" spans="2:20" s="22" customFormat="1" ht="15" customHeight="1" x14ac:dyDescent="0.25">
      <c r="B129" s="126" t="s">
        <v>57</v>
      </c>
      <c r="C129" s="31" t="s">
        <v>56</v>
      </c>
      <c r="D129" s="31" t="s">
        <v>14</v>
      </c>
      <c r="E129" s="31" t="s">
        <v>0</v>
      </c>
      <c r="F129" s="361"/>
      <c r="G129" s="53" t="s">
        <v>15</v>
      </c>
      <c r="H129" s="53" t="s">
        <v>16</v>
      </c>
      <c r="I129" s="53" t="s">
        <v>6</v>
      </c>
      <c r="J129" s="53" t="s">
        <v>5</v>
      </c>
      <c r="K129" s="53" t="s">
        <v>1</v>
      </c>
      <c r="L129" s="32" t="s">
        <v>23</v>
      </c>
      <c r="M129" s="33" t="s">
        <v>24</v>
      </c>
      <c r="N129" s="32" t="s">
        <v>47</v>
      </c>
      <c r="O129" s="361"/>
      <c r="P129" s="53" t="s">
        <v>4</v>
      </c>
      <c r="Q129" s="53" t="s">
        <v>2</v>
      </c>
      <c r="R129" s="53" t="s">
        <v>17</v>
      </c>
      <c r="S129" s="361"/>
      <c r="T129" s="364"/>
    </row>
    <row r="130" spans="2:20" s="22" customFormat="1" x14ac:dyDescent="0.25">
      <c r="B130" s="127" t="s">
        <v>66</v>
      </c>
      <c r="C130" s="34"/>
      <c r="D130" s="34"/>
      <c r="E130" s="34"/>
      <c r="F130" s="99"/>
      <c r="G130" s="99"/>
      <c r="H130" s="99"/>
      <c r="I130" s="99"/>
      <c r="J130" s="99"/>
      <c r="K130" s="99"/>
      <c r="L130" s="99"/>
      <c r="M130" s="99"/>
      <c r="N130" s="99"/>
      <c r="O130" s="100"/>
      <c r="P130" s="99"/>
      <c r="Q130" s="99"/>
      <c r="R130" s="99"/>
      <c r="S130" s="99"/>
      <c r="T130" s="286"/>
    </row>
    <row r="131" spans="2:20" s="22" customFormat="1" x14ac:dyDescent="0.25">
      <c r="B131" s="136" t="s">
        <v>22</v>
      </c>
      <c r="C131" s="356">
        <f>ROUND(B15*C171,6)</f>
        <v>0.30749100000000001</v>
      </c>
      <c r="D131" s="356">
        <f>ROUND(B15*C172,6)</f>
        <v>4.4595999999999997E-2</v>
      </c>
      <c r="E131" s="356">
        <f>C173</f>
        <v>7.9459999999999999E-3</v>
      </c>
      <c r="F131" s="365">
        <f>SUM(C131:E136)</f>
        <v>0.36003300000000005</v>
      </c>
      <c r="G131" s="367" t="s">
        <v>26</v>
      </c>
      <c r="H131" s="64">
        <f>I178</f>
        <v>0</v>
      </c>
      <c r="I131" s="356">
        <f>ROUND(B15*I184,6)</f>
        <v>0.128966</v>
      </c>
      <c r="J131" s="356">
        <f>C185</f>
        <v>1.186E-3</v>
      </c>
      <c r="K131" s="356">
        <f>C186</f>
        <v>1.4455000000000001E-2</v>
      </c>
      <c r="L131" s="367" t="s">
        <v>26</v>
      </c>
      <c r="M131" s="367" t="s">
        <v>26</v>
      </c>
      <c r="N131" s="367" t="s">
        <v>26</v>
      </c>
      <c r="O131" s="37">
        <f>H131+I131+J131+K131</f>
        <v>0.14460699999999999</v>
      </c>
      <c r="P131" s="356">
        <f>C192</f>
        <v>1.2695E-2</v>
      </c>
      <c r="Q131" s="35">
        <f>C193</f>
        <v>0</v>
      </c>
      <c r="R131" s="356">
        <f>C199</f>
        <v>4.6379999999999998E-3</v>
      </c>
      <c r="S131" s="37">
        <f>P131+Q131+R131</f>
        <v>1.7333000000000001E-2</v>
      </c>
      <c r="T131" s="287">
        <f>F131+O131+S131</f>
        <v>0.52197300000000002</v>
      </c>
    </row>
    <row r="132" spans="2:20" s="22" customFormat="1" x14ac:dyDescent="0.25">
      <c r="B132" s="136" t="s">
        <v>46</v>
      </c>
      <c r="C132" s="356"/>
      <c r="D132" s="356"/>
      <c r="E132" s="356"/>
      <c r="F132" s="365"/>
      <c r="G132" s="367"/>
      <c r="H132" s="64">
        <f t="shared" ref="H132:H136" si="12">I179</f>
        <v>0.22603600000000001</v>
      </c>
      <c r="I132" s="356"/>
      <c r="J132" s="356"/>
      <c r="K132" s="356"/>
      <c r="L132" s="367"/>
      <c r="M132" s="367"/>
      <c r="N132" s="367"/>
      <c r="O132" s="37">
        <f>H132+I131+J131+K131</f>
        <v>0.37064300000000006</v>
      </c>
      <c r="P132" s="356"/>
      <c r="Q132" s="35">
        <f t="shared" ref="Q132:Q136" si="13">C194</f>
        <v>4.6199999999999998E-2</v>
      </c>
      <c r="R132" s="356"/>
      <c r="S132" s="37">
        <f>P131+Q132+R131</f>
        <v>6.3532999999999992E-2</v>
      </c>
      <c r="T132" s="287">
        <f>F131+O132+S132</f>
        <v>0.79420900000000005</v>
      </c>
    </row>
    <row r="133" spans="2:20" s="22" customFormat="1" x14ac:dyDescent="0.25">
      <c r="B133" s="136" t="s">
        <v>8</v>
      </c>
      <c r="C133" s="356"/>
      <c r="D133" s="356"/>
      <c r="E133" s="356"/>
      <c r="F133" s="365"/>
      <c r="G133" s="367"/>
      <c r="H133" s="64">
        <f t="shared" si="12"/>
        <v>0.20688600000000001</v>
      </c>
      <c r="I133" s="356"/>
      <c r="J133" s="356"/>
      <c r="K133" s="356"/>
      <c r="L133" s="367"/>
      <c r="M133" s="367"/>
      <c r="N133" s="367"/>
      <c r="O133" s="37">
        <f>H133+I131+J131+K131</f>
        <v>0.35149300000000006</v>
      </c>
      <c r="P133" s="356"/>
      <c r="Q133" s="35">
        <f t="shared" si="13"/>
        <v>2.7300000000000001E-2</v>
      </c>
      <c r="R133" s="356"/>
      <c r="S133" s="37">
        <f>P131+Q133+R131</f>
        <v>4.4633000000000006E-2</v>
      </c>
      <c r="T133" s="287">
        <f>F131+O133+S133</f>
        <v>0.75615900000000014</v>
      </c>
    </row>
    <row r="134" spans="2:20" s="22" customFormat="1" x14ac:dyDescent="0.25">
      <c r="B134" s="136" t="s">
        <v>9</v>
      </c>
      <c r="C134" s="356"/>
      <c r="D134" s="356"/>
      <c r="E134" s="356"/>
      <c r="F134" s="365"/>
      <c r="G134" s="367"/>
      <c r="H134" s="64">
        <f t="shared" si="12"/>
        <v>0.207756</v>
      </c>
      <c r="I134" s="356"/>
      <c r="J134" s="356"/>
      <c r="K134" s="356"/>
      <c r="L134" s="367"/>
      <c r="M134" s="367"/>
      <c r="N134" s="367"/>
      <c r="O134" s="37">
        <f>H134+I131+J131+K131</f>
        <v>0.35236299999999998</v>
      </c>
      <c r="P134" s="356"/>
      <c r="Q134" s="35">
        <f t="shared" si="13"/>
        <v>2.2100000000000002E-2</v>
      </c>
      <c r="R134" s="356"/>
      <c r="S134" s="37">
        <f>P131+Q134+R131</f>
        <v>3.9432999999999996E-2</v>
      </c>
      <c r="T134" s="287">
        <f>F131+O134+S134</f>
        <v>0.75182900000000008</v>
      </c>
    </row>
    <row r="135" spans="2:20" s="22" customFormat="1" x14ac:dyDescent="0.25">
      <c r="B135" s="136" t="s">
        <v>10</v>
      </c>
      <c r="C135" s="356"/>
      <c r="D135" s="356"/>
      <c r="E135" s="356"/>
      <c r="F135" s="365"/>
      <c r="G135" s="367"/>
      <c r="H135" s="64">
        <f t="shared" si="12"/>
        <v>0.15523699999999999</v>
      </c>
      <c r="I135" s="356"/>
      <c r="J135" s="356"/>
      <c r="K135" s="356"/>
      <c r="L135" s="367"/>
      <c r="M135" s="367"/>
      <c r="N135" s="367"/>
      <c r="O135" s="37">
        <f>H135+I131+J131+K131</f>
        <v>0.299844</v>
      </c>
      <c r="P135" s="356"/>
      <c r="Q135" s="35">
        <f t="shared" si="13"/>
        <v>1.5800000000000002E-2</v>
      </c>
      <c r="R135" s="356"/>
      <c r="S135" s="37">
        <f>P131+Q135+R131</f>
        <v>3.3132999999999996E-2</v>
      </c>
      <c r="T135" s="287">
        <f>F131+O135+S135</f>
        <v>0.69301000000000001</v>
      </c>
    </row>
    <row r="136" spans="2:20" s="22" customFormat="1" x14ac:dyDescent="0.25">
      <c r="B136" s="140" t="s">
        <v>11</v>
      </c>
      <c r="C136" s="357"/>
      <c r="D136" s="357"/>
      <c r="E136" s="357"/>
      <c r="F136" s="366"/>
      <c r="G136" s="368"/>
      <c r="H136" s="68">
        <f t="shared" si="12"/>
        <v>7.8634000000000009E-2</v>
      </c>
      <c r="I136" s="357"/>
      <c r="J136" s="357"/>
      <c r="K136" s="357"/>
      <c r="L136" s="368"/>
      <c r="M136" s="368"/>
      <c r="N136" s="368"/>
      <c r="O136" s="69">
        <f>H136+I131+J131+K131</f>
        <v>0.22324099999999999</v>
      </c>
      <c r="P136" s="357"/>
      <c r="Q136" s="38">
        <f t="shared" si="13"/>
        <v>6.6E-3</v>
      </c>
      <c r="R136" s="357"/>
      <c r="S136" s="69">
        <f>P131+Q136+R131</f>
        <v>2.3932999999999999E-2</v>
      </c>
      <c r="T136" s="287">
        <f>F131+O136+S136</f>
        <v>0.60720700000000005</v>
      </c>
    </row>
    <row r="137" spans="2:20" s="22" customFormat="1" x14ac:dyDescent="0.25">
      <c r="B137" s="135" t="s">
        <v>28</v>
      </c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288"/>
    </row>
    <row r="138" spans="2:20" s="22" customFormat="1" x14ac:dyDescent="0.25">
      <c r="B138" s="136" t="s">
        <v>20</v>
      </c>
      <c r="C138" s="367" t="s">
        <v>26</v>
      </c>
      <c r="D138" s="367" t="s">
        <v>26</v>
      </c>
      <c r="E138" s="375">
        <f>D173</f>
        <v>63.36</v>
      </c>
      <c r="F138" s="373">
        <f>SUM(C138:E140)</f>
        <v>63.36</v>
      </c>
      <c r="G138" s="43">
        <f>I175</f>
        <v>3728.62</v>
      </c>
      <c r="H138" s="367" t="s">
        <v>26</v>
      </c>
      <c r="I138" s="367" t="s">
        <v>26</v>
      </c>
      <c r="J138" s="367" t="s">
        <v>26</v>
      </c>
      <c r="K138" s="367" t="s">
        <v>26</v>
      </c>
      <c r="L138" s="375">
        <f>I187</f>
        <v>0</v>
      </c>
      <c r="M138" s="375">
        <f>I188</f>
        <v>0</v>
      </c>
      <c r="N138" s="375">
        <f>I189</f>
        <v>-3632.24</v>
      </c>
      <c r="O138" s="45">
        <f>G138+L138+M138+N138</f>
        <v>96.380000000000109</v>
      </c>
      <c r="P138" s="367" t="s">
        <v>26</v>
      </c>
      <c r="Q138" s="375">
        <f>D193</f>
        <v>-26.13</v>
      </c>
      <c r="R138" s="367" t="s">
        <v>26</v>
      </c>
      <c r="S138" s="373">
        <f>Q138</f>
        <v>-26.13</v>
      </c>
      <c r="T138" s="289">
        <f>F138+O138+S138</f>
        <v>133.61000000000013</v>
      </c>
    </row>
    <row r="139" spans="2:20" s="22" customFormat="1" x14ac:dyDescent="0.25">
      <c r="B139" s="128" t="s">
        <v>18</v>
      </c>
      <c r="C139" s="356"/>
      <c r="D139" s="356"/>
      <c r="E139" s="375"/>
      <c r="F139" s="373"/>
      <c r="G139" s="43">
        <f t="shared" ref="G139:G140" si="14">I176</f>
        <v>4279.6399999999994</v>
      </c>
      <c r="H139" s="356"/>
      <c r="I139" s="356"/>
      <c r="J139" s="356"/>
      <c r="K139" s="356"/>
      <c r="L139" s="375"/>
      <c r="M139" s="375"/>
      <c r="N139" s="375"/>
      <c r="O139" s="138">
        <f>G139+L138+M138+N138</f>
        <v>647.39999999999964</v>
      </c>
      <c r="P139" s="356"/>
      <c r="Q139" s="375"/>
      <c r="R139" s="356"/>
      <c r="S139" s="373"/>
      <c r="T139" s="290">
        <f>F138+O139+S138</f>
        <v>684.62999999999965</v>
      </c>
    </row>
    <row r="140" spans="2:20" s="22" customFormat="1" x14ac:dyDescent="0.25">
      <c r="B140" s="134" t="s">
        <v>19</v>
      </c>
      <c r="C140" s="357"/>
      <c r="D140" s="357"/>
      <c r="E140" s="376"/>
      <c r="F140" s="374"/>
      <c r="G140" s="46">
        <f t="shared" si="14"/>
        <v>5089.74</v>
      </c>
      <c r="H140" s="357"/>
      <c r="I140" s="357"/>
      <c r="J140" s="357"/>
      <c r="K140" s="357"/>
      <c r="L140" s="376"/>
      <c r="M140" s="376"/>
      <c r="N140" s="376"/>
      <c r="O140" s="139">
        <f>G140+L138+M138+N138</f>
        <v>1457.5</v>
      </c>
      <c r="P140" s="357"/>
      <c r="Q140" s="376"/>
      <c r="R140" s="357"/>
      <c r="S140" s="374"/>
      <c r="T140" s="291">
        <f>F138+O140+S138</f>
        <v>1494.7299999999998</v>
      </c>
    </row>
    <row r="141" spans="2:20" s="22" customFormat="1" ht="25.5" customHeight="1" x14ac:dyDescent="0.25">
      <c r="B141" s="132" t="s">
        <v>31</v>
      </c>
      <c r="C141" s="381" t="s">
        <v>32</v>
      </c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3"/>
    </row>
    <row r="142" spans="2:20" s="22" customFormat="1" x14ac:dyDescent="0.25">
      <c r="B142" s="61" t="s">
        <v>21</v>
      </c>
      <c r="T142" s="300"/>
    </row>
    <row r="163" spans="2:32" x14ac:dyDescent="0.25">
      <c r="B163" s="10"/>
      <c r="Z163" s="1"/>
      <c r="AA163" s="1"/>
      <c r="AB163" s="1"/>
      <c r="AC163" s="1"/>
      <c r="AD163" s="1"/>
      <c r="AE163" s="1"/>
      <c r="AF163" s="1"/>
    </row>
    <row r="164" spans="2:32" x14ac:dyDescent="0.25">
      <c r="B164" s="10"/>
      <c r="Z164" s="1"/>
      <c r="AA164" s="1"/>
      <c r="AB164" s="1"/>
      <c r="AC164" s="1"/>
      <c r="AD164" s="1"/>
      <c r="AE164" s="1"/>
      <c r="AF164" s="1"/>
    </row>
    <row r="165" spans="2:32" x14ac:dyDescent="0.25">
      <c r="B165" s="10"/>
      <c r="Z165" s="1"/>
      <c r="AA165" s="1"/>
      <c r="AB165" s="1"/>
      <c r="AC165" s="1"/>
      <c r="AD165" s="1"/>
      <c r="AE165" s="1"/>
      <c r="AF165" s="1"/>
    </row>
    <row r="166" spans="2:32" x14ac:dyDescent="0.25">
      <c r="B166" s="10"/>
      <c r="Z166" s="1"/>
      <c r="AA166" s="1"/>
      <c r="AB166" s="1"/>
      <c r="AC166" s="1"/>
      <c r="AD166" s="1"/>
      <c r="AE166" s="1"/>
      <c r="AF166" s="1"/>
    </row>
    <row r="167" spans="2:32" x14ac:dyDescent="0.25">
      <c r="B167" s="10"/>
      <c r="Z167" s="1"/>
      <c r="AA167" s="1"/>
      <c r="AB167" s="1"/>
      <c r="AC167" s="1"/>
      <c r="AD167" s="1"/>
      <c r="AE167" s="1"/>
      <c r="AF167" s="1"/>
    </row>
    <row r="168" spans="2:32" x14ac:dyDescent="0.25">
      <c r="B168" s="10"/>
      <c r="Z168" s="1"/>
      <c r="AA168" s="1"/>
      <c r="AB168" s="1"/>
      <c r="AC168" s="1"/>
      <c r="AD168" s="1"/>
      <c r="AE168" s="1"/>
      <c r="AF168" s="1"/>
    </row>
    <row r="169" spans="2:32" x14ac:dyDescent="0.25">
      <c r="B169" s="10"/>
      <c r="Z169" s="1"/>
      <c r="AA169" s="1"/>
      <c r="AB169" s="1"/>
      <c r="AC169" s="1"/>
      <c r="AD169" s="1"/>
      <c r="AE169" s="1"/>
      <c r="AF169" s="1"/>
    </row>
    <row r="170" spans="2:32" s="117" customFormat="1" x14ac:dyDescent="0.25">
      <c r="B170" s="116"/>
      <c r="T170" s="308"/>
    </row>
    <row r="171" spans="2:32" s="117" customFormat="1" ht="12.75" customHeight="1" x14ac:dyDescent="0.25">
      <c r="B171" s="118" t="s">
        <v>13</v>
      </c>
      <c r="C171" s="119">
        <v>7.9826389999999998</v>
      </c>
      <c r="T171" s="308"/>
    </row>
    <row r="172" spans="2:32" s="117" customFormat="1" ht="12.75" customHeight="1" x14ac:dyDescent="0.25">
      <c r="B172" s="118" t="s">
        <v>14</v>
      </c>
      <c r="C172" s="119">
        <v>1.1577310000000001</v>
      </c>
      <c r="T172" s="308"/>
    </row>
    <row r="173" spans="2:32" s="117" customFormat="1" ht="12.75" customHeight="1" x14ac:dyDescent="0.25">
      <c r="B173" s="120" t="s">
        <v>0</v>
      </c>
      <c r="C173" s="121">
        <v>7.9459999999999999E-3</v>
      </c>
      <c r="D173" s="122">
        <v>63.36</v>
      </c>
      <c r="E173" s="122">
        <v>83.2</v>
      </c>
      <c r="T173" s="308"/>
    </row>
    <row r="174" spans="2:32" s="117" customFormat="1" ht="12.75" customHeight="1" x14ac:dyDescent="0.25">
      <c r="B174" s="116"/>
      <c r="T174" s="308"/>
    </row>
    <row r="175" spans="2:32" s="117" customFormat="1" ht="12.75" customHeight="1" x14ac:dyDescent="0.25">
      <c r="B175" s="120" t="s">
        <v>15</v>
      </c>
      <c r="C175" s="122">
        <v>77.95</v>
      </c>
      <c r="D175" s="122">
        <v>67.39</v>
      </c>
      <c r="E175" s="122">
        <v>73.39</v>
      </c>
      <c r="F175" s="122">
        <v>65.88</v>
      </c>
      <c r="G175" s="122">
        <v>85.08</v>
      </c>
      <c r="H175" s="122">
        <v>96.38</v>
      </c>
      <c r="I175" s="122">
        <v>3728.62</v>
      </c>
      <c r="T175" s="308"/>
    </row>
    <row r="176" spans="2:32" s="117" customFormat="1" ht="12.75" customHeight="1" x14ac:dyDescent="0.25">
      <c r="B176" s="120"/>
      <c r="C176" s="122">
        <v>537.88</v>
      </c>
      <c r="D176" s="122">
        <v>469.74</v>
      </c>
      <c r="E176" s="122">
        <v>468.45000000000005</v>
      </c>
      <c r="F176" s="122">
        <v>460.09000000000003</v>
      </c>
      <c r="G176" s="122">
        <v>596.30000000000007</v>
      </c>
      <c r="H176" s="122">
        <v>647.40000000000009</v>
      </c>
      <c r="I176" s="122">
        <v>4279.6399999999994</v>
      </c>
      <c r="T176" s="308"/>
    </row>
    <row r="177" spans="2:20" s="117" customFormat="1" ht="12.75" customHeight="1" x14ac:dyDescent="0.25">
      <c r="B177" s="120"/>
      <c r="C177" s="122">
        <v>1137.8000000000002</v>
      </c>
      <c r="D177" s="122">
        <v>975.12000000000012</v>
      </c>
      <c r="E177" s="122">
        <v>1152.93</v>
      </c>
      <c r="F177" s="122">
        <v>960.54000000000008</v>
      </c>
      <c r="G177" s="122">
        <v>1227.19</v>
      </c>
      <c r="H177" s="122">
        <v>1457.5</v>
      </c>
      <c r="I177" s="122">
        <v>5089.74</v>
      </c>
      <c r="T177" s="308"/>
    </row>
    <row r="178" spans="2:20" s="117" customFormat="1" ht="12.75" customHeight="1" x14ac:dyDescent="0.25">
      <c r="B178" s="120" t="s">
        <v>16</v>
      </c>
      <c r="C178" s="121">
        <v>0</v>
      </c>
      <c r="D178" s="121">
        <v>0</v>
      </c>
      <c r="E178" s="121">
        <v>0</v>
      </c>
      <c r="F178" s="121">
        <v>0</v>
      </c>
      <c r="G178" s="121">
        <v>0</v>
      </c>
      <c r="H178" s="121">
        <v>0</v>
      </c>
      <c r="I178" s="121">
        <v>0</v>
      </c>
      <c r="T178" s="308"/>
    </row>
    <row r="179" spans="2:20" s="117" customFormat="1" ht="12.75" customHeight="1" x14ac:dyDescent="0.25">
      <c r="C179" s="121">
        <v>9.4791000000000014E-2</v>
      </c>
      <c r="D179" s="121">
        <v>6.9823999999999997E-2</v>
      </c>
      <c r="E179" s="121">
        <v>9.5524999999999999E-2</v>
      </c>
      <c r="F179" s="121">
        <v>0.11729200000000001</v>
      </c>
      <c r="G179" s="121">
        <v>0.16543099999999999</v>
      </c>
      <c r="H179" s="121">
        <v>0.22603600000000001</v>
      </c>
      <c r="I179" s="121">
        <v>0.22603600000000001</v>
      </c>
      <c r="T179" s="308"/>
    </row>
    <row r="180" spans="2:20" s="117" customFormat="1" ht="12.75" customHeight="1" x14ac:dyDescent="0.25">
      <c r="B180" s="116"/>
      <c r="C180" s="121">
        <v>8.6760000000000004E-2</v>
      </c>
      <c r="D180" s="121">
        <v>6.3909000000000007E-2</v>
      </c>
      <c r="E180" s="121">
        <v>8.7431999999999996E-2</v>
      </c>
      <c r="F180" s="121">
        <v>0.107354</v>
      </c>
      <c r="G180" s="121">
        <v>0.15141499999999999</v>
      </c>
      <c r="H180" s="121">
        <v>0.20688600000000001</v>
      </c>
      <c r="I180" s="121">
        <v>0.20688600000000001</v>
      </c>
      <c r="T180" s="308"/>
    </row>
    <row r="181" spans="2:20" s="117" customFormat="1" ht="12.75" customHeight="1" x14ac:dyDescent="0.25">
      <c r="B181" s="116"/>
      <c r="C181" s="121">
        <v>8.7125000000000008E-2</v>
      </c>
      <c r="D181" s="121">
        <v>6.4177999999999999E-2</v>
      </c>
      <c r="E181" s="121">
        <v>8.7799999999999989E-2</v>
      </c>
      <c r="F181" s="121">
        <v>0.107806</v>
      </c>
      <c r="G181" s="121">
        <v>0.15205199999999999</v>
      </c>
      <c r="H181" s="121">
        <v>0.207756</v>
      </c>
      <c r="I181" s="121">
        <v>0.207756</v>
      </c>
      <c r="T181" s="308"/>
    </row>
    <row r="182" spans="2:20" s="117" customFormat="1" ht="12.75" customHeight="1" x14ac:dyDescent="0.25">
      <c r="B182" s="116"/>
      <c r="C182" s="121">
        <v>6.5099999999999991E-2</v>
      </c>
      <c r="D182" s="121">
        <v>4.7953999999999997E-2</v>
      </c>
      <c r="E182" s="121">
        <v>6.5604999999999997E-2</v>
      </c>
      <c r="F182" s="121">
        <v>8.0554000000000001E-2</v>
      </c>
      <c r="G182" s="121">
        <v>0.11361399999999999</v>
      </c>
      <c r="H182" s="121">
        <v>0.15523699999999999</v>
      </c>
      <c r="I182" s="121">
        <v>0.15523699999999999</v>
      </c>
      <c r="T182" s="308"/>
    </row>
    <row r="183" spans="2:20" s="117" customFormat="1" ht="12.75" customHeight="1" x14ac:dyDescent="0.25">
      <c r="B183" s="116"/>
      <c r="C183" s="121">
        <v>3.2975999999999998E-2</v>
      </c>
      <c r="D183" s="121">
        <v>2.4291E-2</v>
      </c>
      <c r="E183" s="121">
        <v>3.3231000000000004E-2</v>
      </c>
      <c r="F183" s="121">
        <v>4.0804E-2</v>
      </c>
      <c r="G183" s="121">
        <v>5.7549999999999997E-2</v>
      </c>
      <c r="H183" s="121">
        <v>7.8634000000000009E-2</v>
      </c>
      <c r="I183" s="121">
        <v>7.8634000000000009E-2</v>
      </c>
      <c r="T183" s="308"/>
    </row>
    <row r="184" spans="2:20" s="117" customFormat="1" ht="12.75" customHeight="1" x14ac:dyDescent="0.25">
      <c r="B184" s="118" t="s">
        <v>6</v>
      </c>
      <c r="C184" s="119">
        <v>3.348017</v>
      </c>
      <c r="D184" s="119">
        <v>3.348017</v>
      </c>
      <c r="E184" s="119">
        <v>3.348017</v>
      </c>
      <c r="F184" s="119">
        <v>3.348017</v>
      </c>
      <c r="G184" s="119">
        <v>3.348017</v>
      </c>
      <c r="H184" s="119">
        <v>3.348017</v>
      </c>
      <c r="I184" s="119">
        <v>3.348017</v>
      </c>
      <c r="T184" s="308"/>
    </row>
    <row r="185" spans="2:20" s="117" customFormat="1" ht="12.75" customHeight="1" x14ac:dyDescent="0.25">
      <c r="B185" s="120" t="s">
        <v>5</v>
      </c>
      <c r="C185" s="121">
        <v>1.186E-3</v>
      </c>
      <c r="T185" s="308"/>
    </row>
    <row r="186" spans="2:20" s="117" customFormat="1" ht="12.75" customHeight="1" x14ac:dyDescent="0.25">
      <c r="B186" s="120" t="s">
        <v>1</v>
      </c>
      <c r="C186" s="121">
        <v>1.4455000000000001E-2</v>
      </c>
      <c r="T186" s="308"/>
    </row>
    <row r="187" spans="2:20" s="117" customFormat="1" ht="12.75" customHeight="1" x14ac:dyDescent="0.25">
      <c r="B187" s="120" t="s">
        <v>23</v>
      </c>
      <c r="C187" s="123">
        <v>-0.03</v>
      </c>
      <c r="D187" s="123">
        <v>-0.25</v>
      </c>
      <c r="E187" s="123">
        <v>0</v>
      </c>
      <c r="F187" s="123">
        <v>0</v>
      </c>
      <c r="G187" s="123">
        <v>-0.34</v>
      </c>
      <c r="H187" s="123">
        <v>0</v>
      </c>
      <c r="I187" s="123">
        <v>0</v>
      </c>
      <c r="T187" s="308"/>
    </row>
    <row r="188" spans="2:20" s="117" customFormat="1" ht="12.75" customHeight="1" x14ac:dyDescent="0.25">
      <c r="B188" s="120" t="s">
        <v>24</v>
      </c>
      <c r="C188" s="123">
        <v>0.08</v>
      </c>
      <c r="D188" s="123">
        <v>0.06</v>
      </c>
      <c r="E188" s="123">
        <v>0</v>
      </c>
      <c r="F188" s="123">
        <v>0</v>
      </c>
      <c r="G188" s="123">
        <v>-0.56999999999999995</v>
      </c>
      <c r="H188" s="123">
        <v>0</v>
      </c>
      <c r="I188" s="123">
        <v>0</v>
      </c>
      <c r="T188" s="308"/>
    </row>
    <row r="189" spans="2:20" s="117" customFormat="1" ht="12.75" customHeight="1" x14ac:dyDescent="0.25">
      <c r="B189" s="120" t="s">
        <v>47</v>
      </c>
      <c r="C189" s="123">
        <v>0</v>
      </c>
      <c r="D189" s="123">
        <v>0</v>
      </c>
      <c r="E189" s="123">
        <v>0</v>
      </c>
      <c r="F189" s="123">
        <v>0</v>
      </c>
      <c r="G189" s="123">
        <v>0</v>
      </c>
      <c r="H189" s="123">
        <v>0</v>
      </c>
      <c r="I189" s="123">
        <v>-3632.24</v>
      </c>
      <c r="T189" s="308"/>
    </row>
    <row r="190" spans="2:20" s="117" customFormat="1" ht="12.75" customHeight="1" x14ac:dyDescent="0.25">
      <c r="B190" s="116"/>
      <c r="T190" s="308"/>
    </row>
    <row r="191" spans="2:20" s="117" customFormat="1" ht="12.75" customHeight="1" x14ac:dyDescent="0.25">
      <c r="B191" s="120" t="s">
        <v>3</v>
      </c>
      <c r="C191" s="121">
        <v>0</v>
      </c>
      <c r="D191" s="117">
        <v>0</v>
      </c>
      <c r="T191" s="308"/>
    </row>
    <row r="192" spans="2:20" s="117" customFormat="1" ht="12.75" customHeight="1" x14ac:dyDescent="0.25">
      <c r="B192" s="120" t="s">
        <v>4</v>
      </c>
      <c r="C192" s="121">
        <v>1.2695E-2</v>
      </c>
      <c r="T192" s="308"/>
    </row>
    <row r="193" spans="2:20" s="117" customFormat="1" ht="12.75" customHeight="1" x14ac:dyDescent="0.25">
      <c r="B193" s="120" t="s">
        <v>2</v>
      </c>
      <c r="C193" s="121">
        <v>0</v>
      </c>
      <c r="D193" s="122">
        <v>-26.13</v>
      </c>
      <c r="T193" s="308"/>
    </row>
    <row r="194" spans="2:20" s="117" customFormat="1" ht="12.75" customHeight="1" x14ac:dyDescent="0.25">
      <c r="C194" s="121">
        <v>4.6199999999999998E-2</v>
      </c>
      <c r="T194" s="308"/>
    </row>
    <row r="195" spans="2:20" s="117" customFormat="1" ht="12.75" customHeight="1" x14ac:dyDescent="0.25">
      <c r="B195" s="116"/>
      <c r="C195" s="121">
        <v>2.7300000000000001E-2</v>
      </c>
      <c r="T195" s="308"/>
    </row>
    <row r="196" spans="2:20" s="117" customFormat="1" ht="12.75" customHeight="1" x14ac:dyDescent="0.25">
      <c r="B196" s="116"/>
      <c r="C196" s="121">
        <v>2.2100000000000002E-2</v>
      </c>
      <c r="T196" s="308"/>
    </row>
    <row r="197" spans="2:20" s="117" customFormat="1" ht="12.75" customHeight="1" x14ac:dyDescent="0.25">
      <c r="B197" s="116"/>
      <c r="C197" s="121">
        <v>1.5800000000000002E-2</v>
      </c>
      <c r="T197" s="308"/>
    </row>
    <row r="198" spans="2:20" s="117" customFormat="1" ht="12.75" customHeight="1" x14ac:dyDescent="0.25">
      <c r="B198" s="116"/>
      <c r="C198" s="121">
        <v>6.6E-3</v>
      </c>
      <c r="T198" s="308"/>
    </row>
    <row r="199" spans="2:20" s="117" customFormat="1" ht="12.75" customHeight="1" x14ac:dyDescent="0.25">
      <c r="B199" s="120" t="s">
        <v>17</v>
      </c>
      <c r="C199" s="121">
        <v>4.6379999999999998E-3</v>
      </c>
      <c r="T199" s="308"/>
    </row>
    <row r="200" spans="2:20" s="117" customFormat="1" x14ac:dyDescent="0.25">
      <c r="B200" s="116"/>
      <c r="T200" s="308"/>
    </row>
  </sheetData>
  <mergeCells count="232">
    <mergeCell ref="C141:T141"/>
    <mergeCell ref="F19:F21"/>
    <mergeCell ref="O19:O21"/>
    <mergeCell ref="S19:S21"/>
    <mergeCell ref="C23:C28"/>
    <mergeCell ref="D23:D28"/>
    <mergeCell ref="E23:E28"/>
    <mergeCell ref="F23:F28"/>
    <mergeCell ref="G23:G28"/>
    <mergeCell ref="I23:I28"/>
    <mergeCell ref="M30:M32"/>
    <mergeCell ref="N30:N32"/>
    <mergeCell ref="P30:P32"/>
    <mergeCell ref="Q30:Q32"/>
    <mergeCell ref="R30:R32"/>
    <mergeCell ref="S30:S32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J23:J28"/>
    <mergeCell ref="K23:K28"/>
    <mergeCell ref="L23:L28"/>
    <mergeCell ref="M23:M28"/>
    <mergeCell ref="N23:N28"/>
    <mergeCell ref="P23:P28"/>
    <mergeCell ref="F37:F39"/>
    <mergeCell ref="O37:O39"/>
    <mergeCell ref="S37:S39"/>
    <mergeCell ref="C41:C46"/>
    <mergeCell ref="D41:D46"/>
    <mergeCell ref="E41:E46"/>
    <mergeCell ref="F41:F46"/>
    <mergeCell ref="G41:G46"/>
    <mergeCell ref="I41:I46"/>
    <mergeCell ref="C33:T33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F55:F57"/>
    <mergeCell ref="O55:O57"/>
    <mergeCell ref="S55:S57"/>
    <mergeCell ref="C51:T51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J59:J64"/>
    <mergeCell ref="K59:K64"/>
    <mergeCell ref="L59:L64"/>
    <mergeCell ref="M59:M64"/>
    <mergeCell ref="N59:N64"/>
    <mergeCell ref="P59:P64"/>
    <mergeCell ref="C59:C64"/>
    <mergeCell ref="D59:D64"/>
    <mergeCell ref="E59:E64"/>
    <mergeCell ref="F59:F64"/>
    <mergeCell ref="G59:G64"/>
    <mergeCell ref="I59:I64"/>
    <mergeCell ref="O73:O75"/>
    <mergeCell ref="S73:S75"/>
    <mergeCell ref="C77:C82"/>
    <mergeCell ref="D77:D82"/>
    <mergeCell ref="E77:E82"/>
    <mergeCell ref="F77:F82"/>
    <mergeCell ref="G77:G82"/>
    <mergeCell ref="I77:I82"/>
    <mergeCell ref="M66:M68"/>
    <mergeCell ref="N66:N68"/>
    <mergeCell ref="P66:P68"/>
    <mergeCell ref="Q66:Q68"/>
    <mergeCell ref="R66:R68"/>
    <mergeCell ref="S66:S68"/>
    <mergeCell ref="C69:T69"/>
    <mergeCell ref="R77:R82"/>
    <mergeCell ref="J77:J82"/>
    <mergeCell ref="K77:K82"/>
    <mergeCell ref="L77:L82"/>
    <mergeCell ref="M77:M82"/>
    <mergeCell ref="N77:N82"/>
    <mergeCell ref="P77:P82"/>
    <mergeCell ref="F73:F75"/>
    <mergeCell ref="S91:S93"/>
    <mergeCell ref="C95:C100"/>
    <mergeCell ref="D95:D100"/>
    <mergeCell ref="E95:E100"/>
    <mergeCell ref="F95:F100"/>
    <mergeCell ref="G95:G100"/>
    <mergeCell ref="I95:I100"/>
    <mergeCell ref="M84:M86"/>
    <mergeCell ref="N84:N86"/>
    <mergeCell ref="P84:P86"/>
    <mergeCell ref="Q84:Q86"/>
    <mergeCell ref="R84:R86"/>
    <mergeCell ref="S84:S86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L102:L104"/>
    <mergeCell ref="J95:J100"/>
    <mergeCell ref="K95:K100"/>
    <mergeCell ref="L95:L100"/>
    <mergeCell ref="M95:M100"/>
    <mergeCell ref="N95:N100"/>
    <mergeCell ref="P95:P100"/>
    <mergeCell ref="F91:F93"/>
    <mergeCell ref="O91:O93"/>
    <mergeCell ref="O109:O111"/>
    <mergeCell ref="S109:S111"/>
    <mergeCell ref="C113:C118"/>
    <mergeCell ref="D113:D118"/>
    <mergeCell ref="E113:E118"/>
    <mergeCell ref="F113:F118"/>
    <mergeCell ref="G113:G118"/>
    <mergeCell ref="I113:I118"/>
    <mergeCell ref="C87:T87"/>
    <mergeCell ref="M102:M104"/>
    <mergeCell ref="N102:N104"/>
    <mergeCell ref="P102:P104"/>
    <mergeCell ref="Q102:Q104"/>
    <mergeCell ref="R102:R104"/>
    <mergeCell ref="S102:S104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C105:T105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F109:F111"/>
    <mergeCell ref="D131:D136"/>
    <mergeCell ref="E131:E136"/>
    <mergeCell ref="F131:F136"/>
    <mergeCell ref="G131:G136"/>
    <mergeCell ref="I131:I136"/>
    <mergeCell ref="C123:T123"/>
    <mergeCell ref="T127:T129"/>
    <mergeCell ref="L138:L140"/>
    <mergeCell ref="J131:J136"/>
    <mergeCell ref="K131:K136"/>
    <mergeCell ref="L131:L136"/>
    <mergeCell ref="M131:M136"/>
    <mergeCell ref="N131:N136"/>
    <mergeCell ref="P131:P136"/>
    <mergeCell ref="F127:F129"/>
    <mergeCell ref="O127:O129"/>
    <mergeCell ref="B8:T8"/>
    <mergeCell ref="T37:T39"/>
    <mergeCell ref="T55:T57"/>
    <mergeCell ref="T73:T75"/>
    <mergeCell ref="T91:T93"/>
    <mergeCell ref="T109:T111"/>
    <mergeCell ref="T19:T21"/>
    <mergeCell ref="M138:M140"/>
    <mergeCell ref="N138:N140"/>
    <mergeCell ref="P138:P140"/>
    <mergeCell ref="Q138:Q140"/>
    <mergeCell ref="R138:R140"/>
    <mergeCell ref="S138:S140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S127:S129"/>
    <mergeCell ref="C131:C13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5" width="9.21875" style="145"/>
    <col min="26" max="32" width="9.21875" style="146"/>
    <col min="33" max="16384" width="9.21875" style="145"/>
  </cols>
  <sheetData>
    <row r="1" spans="2:32" s="141" customFormat="1" x14ac:dyDescent="0.25">
      <c r="B1" s="141" t="s">
        <v>12</v>
      </c>
      <c r="T1" s="282"/>
    </row>
    <row r="2" spans="2:32" s="141" customFormat="1" ht="15" customHeight="1" x14ac:dyDescent="0.25">
      <c r="B2" s="142" t="s">
        <v>51</v>
      </c>
      <c r="C2" s="142"/>
      <c r="D2" s="142"/>
      <c r="E2" s="142"/>
      <c r="T2" s="282"/>
    </row>
    <row r="3" spans="2:32" s="141" customFormat="1" ht="15" customHeight="1" x14ac:dyDescent="0.25">
      <c r="B3" s="143" t="s">
        <v>45</v>
      </c>
      <c r="C3" s="142"/>
      <c r="D3" s="142"/>
      <c r="E3" s="142"/>
      <c r="T3" s="282"/>
    </row>
    <row r="4" spans="2:32" s="141" customFormat="1" ht="15" customHeight="1" x14ac:dyDescent="0.25">
      <c r="B4" s="277" t="s">
        <v>69</v>
      </c>
      <c r="C4" s="142"/>
      <c r="D4" s="142"/>
      <c r="E4" s="142"/>
      <c r="T4" s="282"/>
    </row>
    <row r="5" spans="2:32" ht="15" customHeight="1" x14ac:dyDescent="0.25">
      <c r="B5" s="144"/>
      <c r="C5" s="144"/>
      <c r="D5" s="144"/>
      <c r="E5" s="144"/>
    </row>
    <row r="6" spans="2:32" ht="15" customHeight="1" x14ac:dyDescent="0.25">
      <c r="B6" s="147" t="s">
        <v>62</v>
      </c>
      <c r="C6" s="144"/>
      <c r="D6" s="144"/>
      <c r="E6" s="144"/>
      <c r="O6" s="327" t="s">
        <v>50</v>
      </c>
    </row>
    <row r="7" spans="2:32" s="150" customFormat="1" ht="15" customHeight="1" x14ac:dyDescent="0.25">
      <c r="B7" s="148"/>
      <c r="C7" s="149"/>
      <c r="D7" s="149"/>
      <c r="E7" s="149"/>
      <c r="T7" s="233"/>
      <c r="Z7" s="151"/>
      <c r="AA7" s="151"/>
      <c r="AB7" s="151"/>
      <c r="AC7" s="151"/>
      <c r="AD7" s="151"/>
      <c r="AE7" s="151"/>
      <c r="AF7" s="151"/>
    </row>
    <row r="8" spans="2:32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Z8" s="151"/>
      <c r="AA8" s="151"/>
      <c r="AB8" s="151"/>
      <c r="AC8" s="151"/>
      <c r="AD8" s="151"/>
      <c r="AE8" s="151"/>
      <c r="AF8" s="151"/>
    </row>
    <row r="9" spans="2:32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82"/>
    </row>
    <row r="10" spans="2:32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82"/>
    </row>
    <row r="11" spans="2:32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84"/>
    </row>
    <row r="12" spans="2:32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Z12" s="145"/>
      <c r="AA12" s="145"/>
      <c r="AB12" s="145"/>
      <c r="AC12" s="145"/>
      <c r="AD12" s="145"/>
      <c r="AE12" s="145"/>
      <c r="AF12" s="145"/>
    </row>
    <row r="13" spans="2:32" ht="12.75" customHeight="1" x14ac:dyDescent="0.25"/>
    <row r="14" spans="2:32" s="168" customFormat="1" ht="15" customHeight="1" x14ac:dyDescent="0.25">
      <c r="B14" s="166" t="s">
        <v>37</v>
      </c>
      <c r="C14" s="167"/>
      <c r="D14" s="167"/>
      <c r="E14" s="167"/>
      <c r="O14" s="169"/>
      <c r="T14" s="285"/>
    </row>
    <row r="15" spans="2:32" s="168" customFormat="1" ht="15" customHeight="1" x14ac:dyDescent="0.25">
      <c r="B15" s="170">
        <v>3.8519999999999999E-2</v>
      </c>
      <c r="C15" s="167"/>
      <c r="D15" s="167"/>
      <c r="E15" s="167"/>
      <c r="O15" s="169"/>
      <c r="T15" s="285"/>
    </row>
    <row r="16" spans="2:32" s="168" customFormat="1" ht="15" customHeight="1" x14ac:dyDescent="0.25">
      <c r="B16" s="171" t="s">
        <v>63</v>
      </c>
      <c r="C16" s="167"/>
      <c r="D16" s="167"/>
      <c r="E16" s="167"/>
      <c r="O16" s="169"/>
      <c r="T16" s="285"/>
    </row>
    <row r="17" spans="2:20" ht="13.5" customHeight="1" x14ac:dyDescent="0.25">
      <c r="B17" s="172"/>
      <c r="C17" s="172"/>
      <c r="D17" s="172"/>
      <c r="E17" s="172"/>
      <c r="O17" s="173"/>
    </row>
    <row r="18" spans="2:20" ht="24" customHeight="1" x14ac:dyDescent="0.25">
      <c r="B18" s="274" t="s">
        <v>39</v>
      </c>
      <c r="C18" s="172"/>
      <c r="D18" s="172"/>
      <c r="E18" s="172"/>
      <c r="O18" s="173"/>
    </row>
    <row r="19" spans="2:20" s="141" customFormat="1" ht="15" customHeight="1" x14ac:dyDescent="0.25">
      <c r="B19" s="124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62" t="s">
        <v>7</v>
      </c>
    </row>
    <row r="20" spans="2:20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63"/>
    </row>
    <row r="21" spans="2:20" s="185" customFormat="1" ht="15" customHeight="1" x14ac:dyDescent="0.25">
      <c r="B21" s="261" t="s">
        <v>62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64"/>
    </row>
    <row r="22" spans="2:20" s="141" customFormat="1" ht="12.75" customHeight="1" x14ac:dyDescent="0.25">
      <c r="B22" s="127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286"/>
    </row>
    <row r="23" spans="2:20" s="141" customFormat="1" ht="12.75" customHeight="1" x14ac:dyDescent="0.25">
      <c r="B23" s="266" t="s">
        <v>22</v>
      </c>
      <c r="C23" s="336">
        <f>ROUND(B15*C171,6)</f>
        <v>0.29788900000000001</v>
      </c>
      <c r="D23" s="336">
        <f>ROUND(B15*C172,6)</f>
        <v>4.4595999999999997E-2</v>
      </c>
      <c r="E23" s="336">
        <f>C173</f>
        <v>7.9459999999999999E-3</v>
      </c>
      <c r="F23" s="345">
        <f>SUM(C23:E28)</f>
        <v>0.35043100000000005</v>
      </c>
      <c r="G23" s="335" t="s">
        <v>26</v>
      </c>
      <c r="H23" s="194">
        <f t="shared" ref="H23:H28" si="0">C178</f>
        <v>0</v>
      </c>
      <c r="I23" s="336">
        <f>ROUND(B15*C184,6)</f>
        <v>0.128966</v>
      </c>
      <c r="J23" s="336">
        <f>C185</f>
        <v>1.186E-3</v>
      </c>
      <c r="K23" s="336">
        <f>C186</f>
        <v>1.4455000000000001E-2</v>
      </c>
      <c r="L23" s="335" t="s">
        <v>26</v>
      </c>
      <c r="M23" s="349" t="s">
        <v>26</v>
      </c>
      <c r="N23" s="335" t="s">
        <v>26</v>
      </c>
      <c r="O23" s="191">
        <f>H23+I23+J23+K23</f>
        <v>0.14460699999999999</v>
      </c>
      <c r="P23" s="336">
        <f>C192</f>
        <v>1.2695E-2</v>
      </c>
      <c r="Q23" s="193">
        <f t="shared" ref="Q23:Q28" si="1">C193</f>
        <v>0</v>
      </c>
      <c r="R23" s="336">
        <f>C199</f>
        <v>4.6379999999999998E-3</v>
      </c>
      <c r="S23" s="187">
        <f>+P23+Q23+R23</f>
        <v>1.7333000000000001E-2</v>
      </c>
      <c r="T23" s="287">
        <f>F23+O23+S23</f>
        <v>0.51237100000000002</v>
      </c>
    </row>
    <row r="24" spans="2:20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9.4791000000000014E-2</v>
      </c>
      <c r="I24" s="336"/>
      <c r="J24" s="336"/>
      <c r="K24" s="336"/>
      <c r="L24" s="335"/>
      <c r="M24" s="349"/>
      <c r="N24" s="335"/>
      <c r="O24" s="191">
        <f>H24+I23+J23+K23</f>
        <v>0.239398</v>
      </c>
      <c r="P24" s="336"/>
      <c r="Q24" s="193">
        <f t="shared" si="1"/>
        <v>4.6199999999999998E-2</v>
      </c>
      <c r="R24" s="336"/>
      <c r="S24" s="187">
        <f>+P23+Q24+R23</f>
        <v>6.3532999999999992E-2</v>
      </c>
      <c r="T24" s="287">
        <f>F23+O24+S24</f>
        <v>0.653362</v>
      </c>
    </row>
    <row r="25" spans="2:20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8.6760000000000004E-2</v>
      </c>
      <c r="I25" s="336"/>
      <c r="J25" s="336"/>
      <c r="K25" s="336"/>
      <c r="L25" s="335"/>
      <c r="M25" s="349"/>
      <c r="N25" s="335"/>
      <c r="O25" s="191">
        <f>H25+I23+J23+K23</f>
        <v>0.23136699999999999</v>
      </c>
      <c r="P25" s="336"/>
      <c r="Q25" s="193">
        <f t="shared" si="1"/>
        <v>2.7300000000000001E-2</v>
      </c>
      <c r="R25" s="336"/>
      <c r="S25" s="187">
        <f>+P23+Q25+R23</f>
        <v>4.4633000000000006E-2</v>
      </c>
      <c r="T25" s="287">
        <f>F23+O25+S25</f>
        <v>0.62643100000000007</v>
      </c>
    </row>
    <row r="26" spans="2:20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8.7125000000000008E-2</v>
      </c>
      <c r="I26" s="336"/>
      <c r="J26" s="336"/>
      <c r="K26" s="336"/>
      <c r="L26" s="335"/>
      <c r="M26" s="349"/>
      <c r="N26" s="335"/>
      <c r="O26" s="191">
        <f>H26+I23+J23+K23</f>
        <v>0.23173199999999999</v>
      </c>
      <c r="P26" s="336"/>
      <c r="Q26" s="193">
        <f t="shared" si="1"/>
        <v>2.2100000000000002E-2</v>
      </c>
      <c r="R26" s="336"/>
      <c r="S26" s="187">
        <f>+P23+Q26+R23</f>
        <v>3.9432999999999996E-2</v>
      </c>
      <c r="T26" s="287">
        <f>F23+O26+S26</f>
        <v>0.62159600000000004</v>
      </c>
    </row>
    <row r="27" spans="2:20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6.5099999999999991E-2</v>
      </c>
      <c r="I27" s="336"/>
      <c r="J27" s="336"/>
      <c r="K27" s="336"/>
      <c r="L27" s="335"/>
      <c r="M27" s="349"/>
      <c r="N27" s="335"/>
      <c r="O27" s="191">
        <f>H27+I23+J23+K23</f>
        <v>0.20970699999999998</v>
      </c>
      <c r="P27" s="336"/>
      <c r="Q27" s="193">
        <f t="shared" si="1"/>
        <v>1.5800000000000002E-2</v>
      </c>
      <c r="R27" s="336"/>
      <c r="S27" s="187">
        <f>+P23+Q27+R23</f>
        <v>3.3132999999999996E-2</v>
      </c>
      <c r="T27" s="287">
        <f>F23+O27+S27</f>
        <v>0.59327099999999999</v>
      </c>
    </row>
    <row r="28" spans="2:20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3.2975999999999998E-2</v>
      </c>
      <c r="I28" s="337"/>
      <c r="J28" s="337"/>
      <c r="K28" s="337"/>
      <c r="L28" s="338"/>
      <c r="M28" s="350"/>
      <c r="N28" s="338"/>
      <c r="O28" s="191">
        <f>H28+I23+J23+K23</f>
        <v>0.17758299999999999</v>
      </c>
      <c r="P28" s="337"/>
      <c r="Q28" s="195">
        <f t="shared" si="1"/>
        <v>6.6E-3</v>
      </c>
      <c r="R28" s="337"/>
      <c r="S28" s="187">
        <f>+P23+Q28+R23</f>
        <v>2.3932999999999999E-2</v>
      </c>
      <c r="T28" s="287">
        <f>F23+O28+S28</f>
        <v>0.55194699999999997</v>
      </c>
    </row>
    <row r="29" spans="2:20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288"/>
    </row>
    <row r="30" spans="2:20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63.36</v>
      </c>
      <c r="F30" s="328">
        <f>SUM(C30:E32)</f>
        <v>63.36</v>
      </c>
      <c r="G30" s="200">
        <f>C175</f>
        <v>77.95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0.08</v>
      </c>
      <c r="N30" s="333">
        <f>C189</f>
        <v>0</v>
      </c>
      <c r="O30" s="202">
        <f>G30+L30+M30+N30</f>
        <v>78</v>
      </c>
      <c r="P30" s="335" t="s">
        <v>26</v>
      </c>
      <c r="Q30" s="333">
        <f>D193</f>
        <v>-26.13</v>
      </c>
      <c r="R30" s="335" t="s">
        <v>26</v>
      </c>
      <c r="S30" s="328">
        <f>Q30</f>
        <v>-26.13</v>
      </c>
      <c r="T30" s="289">
        <f>F30+O30+S30</f>
        <v>115.23000000000002</v>
      </c>
    </row>
    <row r="31" spans="2:20" s="141" customFormat="1" x14ac:dyDescent="0.25">
      <c r="B31" s="264" t="s">
        <v>18</v>
      </c>
      <c r="C31" s="336"/>
      <c r="D31" s="336"/>
      <c r="E31" s="333"/>
      <c r="F31" s="328"/>
      <c r="G31" s="200">
        <f>C176</f>
        <v>537.88</v>
      </c>
      <c r="H31" s="336"/>
      <c r="I31" s="336"/>
      <c r="J31" s="336"/>
      <c r="K31" s="336"/>
      <c r="L31" s="333"/>
      <c r="M31" s="347"/>
      <c r="N31" s="333"/>
      <c r="O31" s="268">
        <f>G31+L30+M30+N30</f>
        <v>537.93000000000006</v>
      </c>
      <c r="P31" s="336"/>
      <c r="Q31" s="333"/>
      <c r="R31" s="336"/>
      <c r="S31" s="328"/>
      <c r="T31" s="290">
        <f>F30+O31+S30</f>
        <v>575.16000000000008</v>
      </c>
    </row>
    <row r="32" spans="2:20" s="141" customFormat="1" x14ac:dyDescent="0.25">
      <c r="B32" s="265" t="s">
        <v>19</v>
      </c>
      <c r="C32" s="337"/>
      <c r="D32" s="337"/>
      <c r="E32" s="334"/>
      <c r="F32" s="329"/>
      <c r="G32" s="203">
        <f>C177</f>
        <v>1137.8000000000002</v>
      </c>
      <c r="H32" s="337"/>
      <c r="I32" s="337"/>
      <c r="J32" s="337"/>
      <c r="K32" s="337"/>
      <c r="L32" s="334"/>
      <c r="M32" s="348"/>
      <c r="N32" s="334"/>
      <c r="O32" s="269">
        <f>G32+L30+M30+N30</f>
        <v>1137.8500000000001</v>
      </c>
      <c r="P32" s="337"/>
      <c r="Q32" s="334"/>
      <c r="R32" s="337"/>
      <c r="S32" s="329"/>
      <c r="T32" s="291">
        <f>F30+O32+S30</f>
        <v>1175.08</v>
      </c>
    </row>
    <row r="33" spans="2:20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</row>
    <row r="34" spans="2:20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2"/>
    </row>
    <row r="35" spans="2:20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</row>
    <row r="36" spans="2:20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</row>
    <row r="37" spans="2:20" s="141" customFormat="1" ht="15" customHeight="1" x14ac:dyDescent="0.25">
      <c r="B37" s="124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62" t="s">
        <v>7</v>
      </c>
    </row>
    <row r="38" spans="2:20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63"/>
    </row>
    <row r="39" spans="2:20" s="141" customFormat="1" ht="15" customHeight="1" x14ac:dyDescent="0.25">
      <c r="B39" s="261" t="s">
        <v>62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64"/>
    </row>
    <row r="40" spans="2:20" s="141" customFormat="1" x14ac:dyDescent="0.25">
      <c r="B40" s="127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286"/>
    </row>
    <row r="41" spans="2:20" s="141" customFormat="1" x14ac:dyDescent="0.25">
      <c r="B41" s="266" t="s">
        <v>22</v>
      </c>
      <c r="C41" s="336">
        <f>ROUND(B15*C171,6)</f>
        <v>0.29788900000000001</v>
      </c>
      <c r="D41" s="336">
        <f>ROUND(B15*C172,6)</f>
        <v>4.4595999999999997E-2</v>
      </c>
      <c r="E41" s="336">
        <f>C173</f>
        <v>7.9459999999999999E-3</v>
      </c>
      <c r="F41" s="353">
        <f>SUM(C41:E46)</f>
        <v>0.35043100000000005</v>
      </c>
      <c r="G41" s="335" t="s">
        <v>26</v>
      </c>
      <c r="H41" s="225">
        <f t="shared" ref="H41:H46" si="2">D178</f>
        <v>0</v>
      </c>
      <c r="I41" s="336">
        <f>ROUND(B15*D184,6)</f>
        <v>0.128966</v>
      </c>
      <c r="J41" s="336">
        <f>C185</f>
        <v>1.186E-3</v>
      </c>
      <c r="K41" s="336">
        <f>C186</f>
        <v>1.4455000000000001E-2</v>
      </c>
      <c r="L41" s="335" t="s">
        <v>26</v>
      </c>
      <c r="M41" s="335" t="s">
        <v>26</v>
      </c>
      <c r="N41" s="335" t="s">
        <v>26</v>
      </c>
      <c r="O41" s="224">
        <f>H41+I41+J41+K41</f>
        <v>0.14460699999999999</v>
      </c>
      <c r="P41" s="351">
        <f>C192</f>
        <v>1.2695E-2</v>
      </c>
      <c r="Q41" s="226">
        <f t="shared" ref="Q41:Q46" si="3">C193</f>
        <v>0</v>
      </c>
      <c r="R41" s="336">
        <f>C199</f>
        <v>4.6379999999999998E-3</v>
      </c>
      <c r="S41" s="187">
        <f>+P41+Q41+R41</f>
        <v>1.7333000000000001E-2</v>
      </c>
      <c r="T41" s="287">
        <f>F41+O41+S41</f>
        <v>0.51237100000000002</v>
      </c>
    </row>
    <row r="42" spans="2:20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6.9823999999999997E-2</v>
      </c>
      <c r="I42" s="336"/>
      <c r="J42" s="336"/>
      <c r="K42" s="336"/>
      <c r="L42" s="335"/>
      <c r="M42" s="335"/>
      <c r="N42" s="335"/>
      <c r="O42" s="224">
        <f>H42+I41+J41+K41</f>
        <v>0.21443099999999998</v>
      </c>
      <c r="P42" s="351"/>
      <c r="Q42" s="226">
        <f t="shared" si="3"/>
        <v>4.6199999999999998E-2</v>
      </c>
      <c r="R42" s="336"/>
      <c r="S42" s="187">
        <f>+P41+Q42+R41</f>
        <v>6.3532999999999992E-2</v>
      </c>
      <c r="T42" s="287">
        <f>F41+O42+S42</f>
        <v>0.62839499999999993</v>
      </c>
    </row>
    <row r="43" spans="2:20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6.3909000000000007E-2</v>
      </c>
      <c r="I43" s="336"/>
      <c r="J43" s="336"/>
      <c r="K43" s="336"/>
      <c r="L43" s="335"/>
      <c r="M43" s="335"/>
      <c r="N43" s="335"/>
      <c r="O43" s="224">
        <f>H43+I41+J41+K41</f>
        <v>0.20851600000000001</v>
      </c>
      <c r="P43" s="351"/>
      <c r="Q43" s="226">
        <f t="shared" si="3"/>
        <v>2.7300000000000001E-2</v>
      </c>
      <c r="R43" s="336"/>
      <c r="S43" s="187">
        <f>+P41+Q43+R41</f>
        <v>4.4633000000000006E-2</v>
      </c>
      <c r="T43" s="287">
        <f>F41+O43+S43</f>
        <v>0.60358000000000012</v>
      </c>
    </row>
    <row r="44" spans="2:20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6.4177999999999999E-2</v>
      </c>
      <c r="I44" s="336"/>
      <c r="J44" s="336"/>
      <c r="K44" s="336"/>
      <c r="L44" s="335"/>
      <c r="M44" s="335"/>
      <c r="N44" s="335"/>
      <c r="O44" s="224">
        <f>H44+I41+J41+K41</f>
        <v>0.20878499999999997</v>
      </c>
      <c r="P44" s="351"/>
      <c r="Q44" s="226">
        <f t="shared" si="3"/>
        <v>2.2100000000000002E-2</v>
      </c>
      <c r="R44" s="336"/>
      <c r="S44" s="187">
        <f>+P41+Q44+R41</f>
        <v>3.9432999999999996E-2</v>
      </c>
      <c r="T44" s="287">
        <f>F41+O44+S44</f>
        <v>0.59864899999999999</v>
      </c>
    </row>
    <row r="45" spans="2:20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4.7953999999999997E-2</v>
      </c>
      <c r="I45" s="336"/>
      <c r="J45" s="336"/>
      <c r="K45" s="336"/>
      <c r="L45" s="335"/>
      <c r="M45" s="335"/>
      <c r="N45" s="335"/>
      <c r="O45" s="224">
        <f>H45+I41+J41+K41</f>
        <v>0.19256099999999998</v>
      </c>
      <c r="P45" s="351"/>
      <c r="Q45" s="226">
        <f t="shared" si="3"/>
        <v>1.5800000000000002E-2</v>
      </c>
      <c r="R45" s="336"/>
      <c r="S45" s="187">
        <f>+P41+Q45+R41</f>
        <v>3.3132999999999996E-2</v>
      </c>
      <c r="T45" s="287">
        <f>F41+O45+S45</f>
        <v>0.576125</v>
      </c>
    </row>
    <row r="46" spans="2:20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2.4291E-2</v>
      </c>
      <c r="I46" s="337"/>
      <c r="J46" s="337"/>
      <c r="K46" s="337"/>
      <c r="L46" s="338"/>
      <c r="M46" s="338"/>
      <c r="N46" s="338"/>
      <c r="O46" s="224">
        <f>H46+I41+J41+K41</f>
        <v>0.16889799999999999</v>
      </c>
      <c r="P46" s="352"/>
      <c r="Q46" s="227">
        <f t="shared" si="3"/>
        <v>6.6E-3</v>
      </c>
      <c r="R46" s="337"/>
      <c r="S46" s="187">
        <f>+P41+Q46+R41</f>
        <v>2.3932999999999999E-2</v>
      </c>
      <c r="T46" s="287">
        <f>F41+O46+S46</f>
        <v>0.54326200000000002</v>
      </c>
    </row>
    <row r="47" spans="2:20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288"/>
    </row>
    <row r="48" spans="2:20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63.36</v>
      </c>
      <c r="F48" s="328">
        <f>SUM(C48:E50)</f>
        <v>63.36</v>
      </c>
      <c r="G48" s="201">
        <f>D175</f>
        <v>67.39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-0.25</v>
      </c>
      <c r="M48" s="333">
        <f>D188</f>
        <v>0.06</v>
      </c>
      <c r="N48" s="333">
        <f>D189</f>
        <v>0</v>
      </c>
      <c r="O48" s="202">
        <f>G48+L48+M48+N48</f>
        <v>67.2</v>
      </c>
      <c r="P48" s="335" t="s">
        <v>26</v>
      </c>
      <c r="Q48" s="333">
        <f>D193</f>
        <v>-26.13</v>
      </c>
      <c r="R48" s="335" t="s">
        <v>26</v>
      </c>
      <c r="S48" s="328">
        <f>Q48</f>
        <v>-26.13</v>
      </c>
      <c r="T48" s="289">
        <f>F48+O48+S48</f>
        <v>104.43</v>
      </c>
    </row>
    <row r="49" spans="2:32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469.74</v>
      </c>
      <c r="H49" s="336"/>
      <c r="I49" s="336"/>
      <c r="J49" s="336"/>
      <c r="K49" s="336"/>
      <c r="L49" s="333"/>
      <c r="M49" s="333"/>
      <c r="N49" s="333"/>
      <c r="O49" s="268">
        <f>G49+L48+M48+N48</f>
        <v>469.55</v>
      </c>
      <c r="P49" s="336"/>
      <c r="Q49" s="333"/>
      <c r="R49" s="336"/>
      <c r="S49" s="328"/>
      <c r="T49" s="290">
        <f>F48+O49+S48</f>
        <v>506.78</v>
      </c>
    </row>
    <row r="50" spans="2:32" s="141" customFormat="1" x14ac:dyDescent="0.25">
      <c r="B50" s="265" t="s">
        <v>19</v>
      </c>
      <c r="C50" s="337"/>
      <c r="D50" s="337"/>
      <c r="E50" s="334"/>
      <c r="F50" s="329"/>
      <c r="G50" s="204">
        <f>D177</f>
        <v>975.12000000000012</v>
      </c>
      <c r="H50" s="337"/>
      <c r="I50" s="337"/>
      <c r="J50" s="337"/>
      <c r="K50" s="337"/>
      <c r="L50" s="334"/>
      <c r="M50" s="334"/>
      <c r="N50" s="334"/>
      <c r="O50" s="269">
        <f>G50+L48+M48+N48</f>
        <v>974.93000000000006</v>
      </c>
      <c r="P50" s="337"/>
      <c r="Q50" s="334"/>
      <c r="R50" s="337"/>
      <c r="S50" s="329"/>
      <c r="T50" s="291">
        <f>F48+O50+S48</f>
        <v>1012.16</v>
      </c>
    </row>
    <row r="51" spans="2:32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</row>
    <row r="52" spans="2:32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82"/>
    </row>
    <row r="53" spans="2:32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33"/>
      <c r="Z53" s="151"/>
      <c r="AA53" s="151"/>
      <c r="AB53" s="151"/>
      <c r="AC53" s="151"/>
      <c r="AD53" s="151"/>
      <c r="AE53" s="151"/>
      <c r="AF53" s="151"/>
    </row>
    <row r="54" spans="2:32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33"/>
      <c r="Z54" s="151"/>
      <c r="AA54" s="151"/>
      <c r="AB54" s="151"/>
      <c r="AC54" s="151"/>
      <c r="AD54" s="151"/>
      <c r="AE54" s="151"/>
      <c r="AF54" s="151"/>
    </row>
    <row r="55" spans="2:32" s="155" customFormat="1" ht="15" customHeight="1" x14ac:dyDescent="0.25">
      <c r="B55" s="124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62" t="s">
        <v>7</v>
      </c>
    </row>
    <row r="56" spans="2:32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63"/>
    </row>
    <row r="57" spans="2:32" s="141" customFormat="1" ht="15" customHeight="1" x14ac:dyDescent="0.25">
      <c r="B57" s="261" t="s">
        <v>62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64"/>
    </row>
    <row r="58" spans="2:32" s="141" customFormat="1" x14ac:dyDescent="0.25">
      <c r="B58" s="127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286"/>
    </row>
    <row r="59" spans="2:32" s="141" customFormat="1" x14ac:dyDescent="0.25">
      <c r="B59" s="266" t="s">
        <v>22</v>
      </c>
      <c r="C59" s="336">
        <f>ROUND(B15*C171,6)</f>
        <v>0.29788900000000001</v>
      </c>
      <c r="D59" s="336">
        <f>ROUND(B15*C172,6)</f>
        <v>4.4595999999999997E-2</v>
      </c>
      <c r="E59" s="336">
        <f>C173</f>
        <v>7.9459999999999999E-3</v>
      </c>
      <c r="F59" s="345">
        <f>SUM(C59:E64)</f>
        <v>0.35043100000000005</v>
      </c>
      <c r="G59" s="335" t="s">
        <v>26</v>
      </c>
      <c r="H59" s="240">
        <f t="shared" ref="H59:H64" si="4">E178</f>
        <v>0</v>
      </c>
      <c r="I59" s="336">
        <f>ROUND(B15*E184,6)</f>
        <v>0.128966</v>
      </c>
      <c r="J59" s="336">
        <f>C185</f>
        <v>1.186E-3</v>
      </c>
      <c r="K59" s="336">
        <f>C186</f>
        <v>1.4455000000000001E-2</v>
      </c>
      <c r="L59" s="335" t="s">
        <v>26</v>
      </c>
      <c r="M59" s="335" t="s">
        <v>26</v>
      </c>
      <c r="N59" s="335" t="s">
        <v>26</v>
      </c>
      <c r="O59" s="187">
        <f>H59+I59+J59+K59</f>
        <v>0.14460699999999999</v>
      </c>
      <c r="P59" s="351">
        <f>C192</f>
        <v>1.2695E-2</v>
      </c>
      <c r="Q59" s="193">
        <f t="shared" ref="Q59:Q64" si="5">C193</f>
        <v>0</v>
      </c>
      <c r="R59" s="336">
        <f>C199</f>
        <v>4.6379999999999998E-3</v>
      </c>
      <c r="S59" s="187">
        <f>+P59+Q59+R59</f>
        <v>1.7333000000000001E-2</v>
      </c>
      <c r="T59" s="287">
        <f>F59+O59+S59</f>
        <v>0.51237100000000002</v>
      </c>
    </row>
    <row r="60" spans="2:32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9.5524999999999999E-2</v>
      </c>
      <c r="I60" s="336"/>
      <c r="J60" s="336"/>
      <c r="K60" s="336"/>
      <c r="L60" s="335"/>
      <c r="M60" s="335"/>
      <c r="N60" s="335"/>
      <c r="O60" s="187">
        <f>H60+I59+J59+K59</f>
        <v>0.24013199999999998</v>
      </c>
      <c r="P60" s="351"/>
      <c r="Q60" s="193">
        <f t="shared" si="5"/>
        <v>4.6199999999999998E-2</v>
      </c>
      <c r="R60" s="336"/>
      <c r="S60" s="187">
        <f>+P59+Q60+R59</f>
        <v>6.3532999999999992E-2</v>
      </c>
      <c r="T60" s="287">
        <f>F59+O60+S60</f>
        <v>0.65409600000000001</v>
      </c>
    </row>
    <row r="61" spans="2:32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8.7431999999999996E-2</v>
      </c>
      <c r="I61" s="336"/>
      <c r="J61" s="336"/>
      <c r="K61" s="336"/>
      <c r="L61" s="335"/>
      <c r="M61" s="335"/>
      <c r="N61" s="335"/>
      <c r="O61" s="187">
        <f>H61+I59+J59+K59</f>
        <v>0.23203899999999997</v>
      </c>
      <c r="P61" s="351"/>
      <c r="Q61" s="193">
        <f t="shared" si="5"/>
        <v>2.7300000000000001E-2</v>
      </c>
      <c r="R61" s="336"/>
      <c r="S61" s="187">
        <f>+P59+Q61+R59</f>
        <v>4.4633000000000006E-2</v>
      </c>
      <c r="T61" s="287">
        <f>F59+O61+S61</f>
        <v>0.62710300000000008</v>
      </c>
    </row>
    <row r="62" spans="2:32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8.7799999999999989E-2</v>
      </c>
      <c r="I62" s="336"/>
      <c r="J62" s="336"/>
      <c r="K62" s="336"/>
      <c r="L62" s="335"/>
      <c r="M62" s="335"/>
      <c r="N62" s="335"/>
      <c r="O62" s="187">
        <f>H62+I59+J59+K59</f>
        <v>0.23240699999999997</v>
      </c>
      <c r="P62" s="351"/>
      <c r="Q62" s="193">
        <f t="shared" si="5"/>
        <v>2.2100000000000002E-2</v>
      </c>
      <c r="R62" s="336"/>
      <c r="S62" s="187">
        <f>+P59+Q62+R59</f>
        <v>3.9432999999999996E-2</v>
      </c>
      <c r="T62" s="287">
        <f>F59+O62+S62</f>
        <v>0.62227100000000002</v>
      </c>
    </row>
    <row r="63" spans="2:32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6.5604999999999997E-2</v>
      </c>
      <c r="I63" s="336"/>
      <c r="J63" s="336"/>
      <c r="K63" s="336"/>
      <c r="L63" s="335"/>
      <c r="M63" s="335"/>
      <c r="N63" s="335"/>
      <c r="O63" s="187">
        <f>H63+I59+J59+K59</f>
        <v>0.21021199999999998</v>
      </c>
      <c r="P63" s="351"/>
      <c r="Q63" s="193">
        <f t="shared" si="5"/>
        <v>1.5800000000000002E-2</v>
      </c>
      <c r="R63" s="336"/>
      <c r="S63" s="187">
        <f>+P59+Q63+R59</f>
        <v>3.3132999999999996E-2</v>
      </c>
      <c r="T63" s="287">
        <f>F59+O63+S63</f>
        <v>0.59377599999999997</v>
      </c>
    </row>
    <row r="64" spans="2:32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3.3231000000000004E-2</v>
      </c>
      <c r="I64" s="337"/>
      <c r="J64" s="337"/>
      <c r="K64" s="337"/>
      <c r="L64" s="338"/>
      <c r="M64" s="338"/>
      <c r="N64" s="338"/>
      <c r="O64" s="187">
        <f>H64+I59+J59+K59</f>
        <v>0.177838</v>
      </c>
      <c r="P64" s="352"/>
      <c r="Q64" s="195">
        <f t="shared" si="5"/>
        <v>6.6E-3</v>
      </c>
      <c r="R64" s="337"/>
      <c r="S64" s="187">
        <f>+P59+Q64+R59</f>
        <v>2.3932999999999999E-2</v>
      </c>
      <c r="T64" s="287">
        <f>F59+O64+S64</f>
        <v>0.55220200000000008</v>
      </c>
    </row>
    <row r="65" spans="2:20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288"/>
    </row>
    <row r="66" spans="2:20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63.36</v>
      </c>
      <c r="F66" s="328">
        <f>SUM(C66:E68)</f>
        <v>63.36</v>
      </c>
      <c r="G66" s="201">
        <f>E175</f>
        <v>73.39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73.39</v>
      </c>
      <c r="P66" s="335" t="s">
        <v>26</v>
      </c>
      <c r="Q66" s="333">
        <f>D193</f>
        <v>-26.13</v>
      </c>
      <c r="R66" s="335" t="s">
        <v>26</v>
      </c>
      <c r="S66" s="328">
        <f>Q66</f>
        <v>-26.13</v>
      </c>
      <c r="T66" s="289">
        <f>F66+O66+S66</f>
        <v>110.62</v>
      </c>
    </row>
    <row r="67" spans="2:20" s="141" customFormat="1" x14ac:dyDescent="0.25">
      <c r="B67" s="264" t="s">
        <v>18</v>
      </c>
      <c r="C67" s="336"/>
      <c r="D67" s="336"/>
      <c r="E67" s="333"/>
      <c r="F67" s="328"/>
      <c r="G67" s="201">
        <f>E176</f>
        <v>468.45000000000005</v>
      </c>
      <c r="H67" s="336"/>
      <c r="I67" s="336"/>
      <c r="J67" s="336"/>
      <c r="K67" s="336"/>
      <c r="L67" s="333"/>
      <c r="M67" s="333"/>
      <c r="N67" s="333"/>
      <c r="O67" s="268">
        <f>G67+L66+M66+N66</f>
        <v>468.45000000000005</v>
      </c>
      <c r="P67" s="336"/>
      <c r="Q67" s="333"/>
      <c r="R67" s="336"/>
      <c r="S67" s="328"/>
      <c r="T67" s="290">
        <f>F66+O67+S66</f>
        <v>505.68000000000006</v>
      </c>
    </row>
    <row r="68" spans="2:20" s="141" customFormat="1" x14ac:dyDescent="0.25">
      <c r="B68" s="265" t="s">
        <v>19</v>
      </c>
      <c r="C68" s="337"/>
      <c r="D68" s="337"/>
      <c r="E68" s="334"/>
      <c r="F68" s="329"/>
      <c r="G68" s="204">
        <f>E177</f>
        <v>1152.93</v>
      </c>
      <c r="H68" s="337"/>
      <c r="I68" s="337"/>
      <c r="J68" s="337"/>
      <c r="K68" s="337"/>
      <c r="L68" s="334"/>
      <c r="M68" s="334"/>
      <c r="N68" s="334"/>
      <c r="O68" s="269">
        <f>G68+L66+M66+N66</f>
        <v>1152.93</v>
      </c>
      <c r="P68" s="337"/>
      <c r="Q68" s="334"/>
      <c r="R68" s="337"/>
      <c r="S68" s="329"/>
      <c r="T68" s="291">
        <f>F66+O68+S66</f>
        <v>1190.1599999999999</v>
      </c>
    </row>
    <row r="69" spans="2:20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</row>
    <row r="70" spans="2:20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82"/>
    </row>
    <row r="71" spans="2:20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</row>
    <row r="72" spans="2:20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</row>
    <row r="73" spans="2:20" s="141" customFormat="1" ht="15" customHeight="1" x14ac:dyDescent="0.25">
      <c r="B73" s="124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62" t="s">
        <v>7</v>
      </c>
    </row>
    <row r="74" spans="2:20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63"/>
    </row>
    <row r="75" spans="2:20" s="141" customFormat="1" ht="15" customHeight="1" x14ac:dyDescent="0.25">
      <c r="B75" s="261" t="s">
        <v>62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64"/>
    </row>
    <row r="76" spans="2:20" s="141" customFormat="1" x14ac:dyDescent="0.25">
      <c r="B76" s="127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286"/>
    </row>
    <row r="77" spans="2:20" s="141" customFormat="1" x14ac:dyDescent="0.25">
      <c r="B77" s="266" t="s">
        <v>22</v>
      </c>
      <c r="C77" s="336">
        <f>ROUND(B15*C171,6)</f>
        <v>0.29788900000000001</v>
      </c>
      <c r="D77" s="336">
        <f>ROUND(B15*C172,6)</f>
        <v>4.4595999999999997E-2</v>
      </c>
      <c r="E77" s="336">
        <f>C173</f>
        <v>7.9459999999999999E-3</v>
      </c>
      <c r="F77" s="345">
        <f>SUM(C77:E82)</f>
        <v>0.35043100000000005</v>
      </c>
      <c r="G77" s="335" t="s">
        <v>26</v>
      </c>
      <c r="H77" s="240">
        <f t="shared" ref="H77:H82" si="6">F178</f>
        <v>0</v>
      </c>
      <c r="I77" s="336">
        <f>ROUND(B15*F184,6)</f>
        <v>0.128966</v>
      </c>
      <c r="J77" s="336">
        <f>C185</f>
        <v>1.186E-3</v>
      </c>
      <c r="K77" s="336">
        <f>C186</f>
        <v>1.4455000000000001E-2</v>
      </c>
      <c r="L77" s="335" t="s">
        <v>26</v>
      </c>
      <c r="M77" s="335" t="s">
        <v>26</v>
      </c>
      <c r="N77" s="335" t="s">
        <v>26</v>
      </c>
      <c r="O77" s="187">
        <f>H77+I77+J77+K77</f>
        <v>0.14460699999999999</v>
      </c>
      <c r="P77" s="351">
        <f>C192</f>
        <v>1.2695E-2</v>
      </c>
      <c r="Q77" s="193">
        <f t="shared" ref="Q77:Q82" si="7">C193</f>
        <v>0</v>
      </c>
      <c r="R77" s="336">
        <f>C199</f>
        <v>4.6379999999999998E-3</v>
      </c>
      <c r="S77" s="187">
        <f>+P77+Q77+R77</f>
        <v>1.7333000000000001E-2</v>
      </c>
      <c r="T77" s="287">
        <f>F77+O77+S77</f>
        <v>0.51237100000000002</v>
      </c>
    </row>
    <row r="78" spans="2:20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0.11729200000000001</v>
      </c>
      <c r="I78" s="336"/>
      <c r="J78" s="336"/>
      <c r="K78" s="336"/>
      <c r="L78" s="335"/>
      <c r="M78" s="335"/>
      <c r="N78" s="335"/>
      <c r="O78" s="187">
        <f>H78+I77+J77+K77</f>
        <v>0.26189899999999999</v>
      </c>
      <c r="P78" s="351"/>
      <c r="Q78" s="193">
        <f t="shared" si="7"/>
        <v>4.6199999999999998E-2</v>
      </c>
      <c r="R78" s="336"/>
      <c r="S78" s="187">
        <f>+P77+Q78+R77</f>
        <v>6.3532999999999992E-2</v>
      </c>
      <c r="T78" s="287">
        <f>F77+O78+S78</f>
        <v>0.67586299999999999</v>
      </c>
    </row>
    <row r="79" spans="2:20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0.107354</v>
      </c>
      <c r="I79" s="336"/>
      <c r="J79" s="336"/>
      <c r="K79" s="336"/>
      <c r="L79" s="335"/>
      <c r="M79" s="335"/>
      <c r="N79" s="335"/>
      <c r="O79" s="187">
        <f>H79+I77+J77+K77</f>
        <v>0.25196099999999999</v>
      </c>
      <c r="P79" s="351"/>
      <c r="Q79" s="193">
        <f t="shared" si="7"/>
        <v>2.7300000000000001E-2</v>
      </c>
      <c r="R79" s="336"/>
      <c r="S79" s="187">
        <f>+P77+Q79+R77</f>
        <v>4.4633000000000006E-2</v>
      </c>
      <c r="T79" s="287">
        <f>F77+O79+S79</f>
        <v>0.64702500000000007</v>
      </c>
    </row>
    <row r="80" spans="2:20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0.107806</v>
      </c>
      <c r="I80" s="336"/>
      <c r="J80" s="336"/>
      <c r="K80" s="336"/>
      <c r="L80" s="335"/>
      <c r="M80" s="335"/>
      <c r="N80" s="335"/>
      <c r="O80" s="187">
        <f>H80+I77+J77+K77</f>
        <v>0.252413</v>
      </c>
      <c r="P80" s="351"/>
      <c r="Q80" s="193">
        <f t="shared" si="7"/>
        <v>2.2100000000000002E-2</v>
      </c>
      <c r="R80" s="336"/>
      <c r="S80" s="187">
        <f>+P77+Q80+R77</f>
        <v>3.9432999999999996E-2</v>
      </c>
      <c r="T80" s="287">
        <f>F77+O80+S80</f>
        <v>0.64227699999999999</v>
      </c>
    </row>
    <row r="81" spans="2:20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8.0554000000000001E-2</v>
      </c>
      <c r="I81" s="336"/>
      <c r="J81" s="336"/>
      <c r="K81" s="336"/>
      <c r="L81" s="335"/>
      <c r="M81" s="335"/>
      <c r="N81" s="335"/>
      <c r="O81" s="187">
        <f>H81+I77+J77+K77</f>
        <v>0.22516099999999997</v>
      </c>
      <c r="P81" s="351"/>
      <c r="Q81" s="193">
        <f t="shared" si="7"/>
        <v>1.5800000000000002E-2</v>
      </c>
      <c r="R81" s="336"/>
      <c r="S81" s="187">
        <f>+P77+Q81+R77</f>
        <v>3.3132999999999996E-2</v>
      </c>
      <c r="T81" s="287">
        <f>F77+O81+S81</f>
        <v>0.60872499999999996</v>
      </c>
    </row>
    <row r="82" spans="2:20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4.0804E-2</v>
      </c>
      <c r="I82" s="337"/>
      <c r="J82" s="337"/>
      <c r="K82" s="337"/>
      <c r="L82" s="338"/>
      <c r="M82" s="338"/>
      <c r="N82" s="338"/>
      <c r="O82" s="187">
        <f>H82+I77+J77+K77</f>
        <v>0.18541099999999999</v>
      </c>
      <c r="P82" s="352"/>
      <c r="Q82" s="195">
        <f t="shared" si="7"/>
        <v>6.6E-3</v>
      </c>
      <c r="R82" s="337"/>
      <c r="S82" s="187">
        <f>+P77+Q82+R77</f>
        <v>2.3932999999999999E-2</v>
      </c>
      <c r="T82" s="287">
        <f>F77+O82+S82</f>
        <v>0.55977500000000002</v>
      </c>
    </row>
    <row r="83" spans="2:20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288"/>
    </row>
    <row r="84" spans="2:20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63.36</v>
      </c>
      <c r="F84" s="328">
        <f>SUM(C84:E86)</f>
        <v>63.36</v>
      </c>
      <c r="G84" s="201">
        <f>F175</f>
        <v>65.88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65.88</v>
      </c>
      <c r="P84" s="335" t="s">
        <v>26</v>
      </c>
      <c r="Q84" s="333">
        <f>D193</f>
        <v>-26.13</v>
      </c>
      <c r="R84" s="335" t="s">
        <v>26</v>
      </c>
      <c r="S84" s="328">
        <f>Q84</f>
        <v>-26.13</v>
      </c>
      <c r="T84" s="289">
        <f>F84+O84+S84</f>
        <v>103.11000000000001</v>
      </c>
    </row>
    <row r="85" spans="2:20" s="141" customFormat="1" x14ac:dyDescent="0.25">
      <c r="B85" s="264" t="s">
        <v>18</v>
      </c>
      <c r="C85" s="336"/>
      <c r="D85" s="336"/>
      <c r="E85" s="333"/>
      <c r="F85" s="328"/>
      <c r="G85" s="201">
        <f>F176</f>
        <v>460.09000000000003</v>
      </c>
      <c r="H85" s="336"/>
      <c r="I85" s="336"/>
      <c r="J85" s="336"/>
      <c r="K85" s="336"/>
      <c r="L85" s="333"/>
      <c r="M85" s="333"/>
      <c r="N85" s="333"/>
      <c r="O85" s="268">
        <f>G85+L84+M84+N84</f>
        <v>460.09000000000003</v>
      </c>
      <c r="P85" s="336"/>
      <c r="Q85" s="333"/>
      <c r="R85" s="336"/>
      <c r="S85" s="328"/>
      <c r="T85" s="290">
        <f>F84+O85+S84</f>
        <v>497.32000000000005</v>
      </c>
    </row>
    <row r="86" spans="2:20" s="141" customFormat="1" x14ac:dyDescent="0.25">
      <c r="B86" s="265" t="s">
        <v>19</v>
      </c>
      <c r="C86" s="337"/>
      <c r="D86" s="337"/>
      <c r="E86" s="334"/>
      <c r="F86" s="329"/>
      <c r="G86" s="204">
        <f>F177</f>
        <v>960.54000000000008</v>
      </c>
      <c r="H86" s="337"/>
      <c r="I86" s="337"/>
      <c r="J86" s="337"/>
      <c r="K86" s="337"/>
      <c r="L86" s="334"/>
      <c r="M86" s="334"/>
      <c r="N86" s="334"/>
      <c r="O86" s="269">
        <f>G86+L84+M84+N84</f>
        <v>960.54000000000008</v>
      </c>
      <c r="P86" s="337"/>
      <c r="Q86" s="334"/>
      <c r="R86" s="337"/>
      <c r="S86" s="329"/>
      <c r="T86" s="291">
        <f>F84+O86+S84</f>
        <v>997.7700000000001</v>
      </c>
    </row>
    <row r="87" spans="2:20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</row>
    <row r="88" spans="2:20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82"/>
    </row>
    <row r="89" spans="2:20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</row>
    <row r="90" spans="2:20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</row>
    <row r="91" spans="2:20" s="141" customFormat="1" ht="15" customHeight="1" x14ac:dyDescent="0.25">
      <c r="B91" s="124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62" t="s">
        <v>7</v>
      </c>
    </row>
    <row r="92" spans="2:20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63"/>
    </row>
    <row r="93" spans="2:20" s="141" customFormat="1" ht="15" customHeight="1" x14ac:dyDescent="0.25">
      <c r="B93" s="261" t="s">
        <v>62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64"/>
    </row>
    <row r="94" spans="2:20" s="141" customFormat="1" x14ac:dyDescent="0.25">
      <c r="B94" s="127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286"/>
    </row>
    <row r="95" spans="2:20" s="141" customFormat="1" x14ac:dyDescent="0.25">
      <c r="B95" s="266" t="s">
        <v>22</v>
      </c>
      <c r="C95" s="336">
        <f>ROUND(B15*C171,6)</f>
        <v>0.29788900000000001</v>
      </c>
      <c r="D95" s="336">
        <f>ROUND(B15*C172,6)</f>
        <v>4.4595999999999997E-2</v>
      </c>
      <c r="E95" s="336">
        <f>C173</f>
        <v>7.9459999999999999E-3</v>
      </c>
      <c r="F95" s="345">
        <f>SUM(C95:E100)</f>
        <v>0.35043100000000005</v>
      </c>
      <c r="G95" s="335" t="s">
        <v>26</v>
      </c>
      <c r="H95" s="193">
        <f t="shared" ref="H95:H100" si="8">G178</f>
        <v>0</v>
      </c>
      <c r="I95" s="336">
        <f>ROUND(B15*G184,6)</f>
        <v>0.128966</v>
      </c>
      <c r="J95" s="336">
        <f>C185</f>
        <v>1.186E-3</v>
      </c>
      <c r="K95" s="336">
        <f>C186</f>
        <v>1.4455000000000001E-2</v>
      </c>
      <c r="L95" s="335" t="s">
        <v>26</v>
      </c>
      <c r="M95" s="335" t="s">
        <v>26</v>
      </c>
      <c r="N95" s="335" t="s">
        <v>26</v>
      </c>
      <c r="O95" s="187">
        <f>H95+I95+J95+K95</f>
        <v>0.14460699999999999</v>
      </c>
      <c r="P95" s="336">
        <f>C192</f>
        <v>1.2695E-2</v>
      </c>
      <c r="Q95" s="193">
        <f t="shared" ref="Q95:Q100" si="9">C193</f>
        <v>0</v>
      </c>
      <c r="R95" s="336">
        <f>C199</f>
        <v>4.6379999999999998E-3</v>
      </c>
      <c r="S95" s="187">
        <f>+P95+Q95+R95</f>
        <v>1.7333000000000001E-2</v>
      </c>
      <c r="T95" s="287">
        <f>F95+O95+S95</f>
        <v>0.51237100000000002</v>
      </c>
    </row>
    <row r="96" spans="2:20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0.16543099999999999</v>
      </c>
      <c r="I96" s="336"/>
      <c r="J96" s="336"/>
      <c r="K96" s="336"/>
      <c r="L96" s="335"/>
      <c r="M96" s="335"/>
      <c r="N96" s="335"/>
      <c r="O96" s="187">
        <f>H96+I95+J95+K95</f>
        <v>0.31003800000000004</v>
      </c>
      <c r="P96" s="336"/>
      <c r="Q96" s="193">
        <f t="shared" si="9"/>
        <v>4.6199999999999998E-2</v>
      </c>
      <c r="R96" s="336"/>
      <c r="S96" s="187">
        <f>+P95+Q96+R95</f>
        <v>6.3532999999999992E-2</v>
      </c>
      <c r="T96" s="287">
        <f>F95+O96+S96</f>
        <v>0.72400200000000003</v>
      </c>
    </row>
    <row r="97" spans="2:20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0.15141499999999999</v>
      </c>
      <c r="I97" s="336"/>
      <c r="J97" s="336"/>
      <c r="K97" s="336"/>
      <c r="L97" s="335"/>
      <c r="M97" s="335"/>
      <c r="N97" s="335"/>
      <c r="O97" s="187">
        <f>H97+I95+J95+K95</f>
        <v>0.29602200000000001</v>
      </c>
      <c r="P97" s="336"/>
      <c r="Q97" s="193">
        <f t="shared" si="9"/>
        <v>2.7300000000000001E-2</v>
      </c>
      <c r="R97" s="336"/>
      <c r="S97" s="187">
        <f>+P95+Q97+R95</f>
        <v>4.4633000000000006E-2</v>
      </c>
      <c r="T97" s="287">
        <f>F95+O97+S97</f>
        <v>0.69108600000000009</v>
      </c>
    </row>
    <row r="98" spans="2:20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0.15205199999999999</v>
      </c>
      <c r="I98" s="336"/>
      <c r="J98" s="336"/>
      <c r="K98" s="336"/>
      <c r="L98" s="335"/>
      <c r="M98" s="335"/>
      <c r="N98" s="335"/>
      <c r="O98" s="187">
        <f>H98+I95+J95+K95</f>
        <v>0.29665900000000001</v>
      </c>
      <c r="P98" s="336"/>
      <c r="Q98" s="193">
        <f t="shared" si="9"/>
        <v>2.2100000000000002E-2</v>
      </c>
      <c r="R98" s="336"/>
      <c r="S98" s="187">
        <f>+P95+Q98+R95</f>
        <v>3.9432999999999996E-2</v>
      </c>
      <c r="T98" s="287">
        <f>F95+O98+S98</f>
        <v>0.68652299999999999</v>
      </c>
    </row>
    <row r="99" spans="2:20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0.11361399999999999</v>
      </c>
      <c r="I99" s="336"/>
      <c r="J99" s="336"/>
      <c r="K99" s="336"/>
      <c r="L99" s="335"/>
      <c r="M99" s="335"/>
      <c r="N99" s="335"/>
      <c r="O99" s="187">
        <f>H99+I95+J95+K95</f>
        <v>0.25822099999999998</v>
      </c>
      <c r="P99" s="336"/>
      <c r="Q99" s="193">
        <f t="shared" si="9"/>
        <v>1.5800000000000002E-2</v>
      </c>
      <c r="R99" s="336"/>
      <c r="S99" s="187">
        <f>+P95+Q99+R95</f>
        <v>3.3132999999999996E-2</v>
      </c>
      <c r="T99" s="287">
        <f>F95+O99+S99</f>
        <v>0.64178499999999994</v>
      </c>
    </row>
    <row r="100" spans="2:20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5.7549999999999997E-2</v>
      </c>
      <c r="I100" s="337"/>
      <c r="J100" s="337"/>
      <c r="K100" s="337"/>
      <c r="L100" s="338"/>
      <c r="M100" s="338"/>
      <c r="N100" s="338"/>
      <c r="O100" s="187">
        <f>H100+I95+J95+K95</f>
        <v>0.20215699999999998</v>
      </c>
      <c r="P100" s="337"/>
      <c r="Q100" s="193">
        <f t="shared" si="9"/>
        <v>6.6E-3</v>
      </c>
      <c r="R100" s="337"/>
      <c r="S100" s="187">
        <f>+P95+Q100+R95</f>
        <v>2.3932999999999999E-2</v>
      </c>
      <c r="T100" s="287">
        <f>F95+O100+S100</f>
        <v>0.57652100000000006</v>
      </c>
    </row>
    <row r="101" spans="2:20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288"/>
    </row>
    <row r="102" spans="2:20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63.36</v>
      </c>
      <c r="F102" s="328">
        <f>SUM(C102:E104)</f>
        <v>63.36</v>
      </c>
      <c r="G102" s="201">
        <f>G175</f>
        <v>85.08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-0.56999999999999995</v>
      </c>
      <c r="N102" s="333">
        <f>G189</f>
        <v>0</v>
      </c>
      <c r="O102" s="202">
        <f>G102+L102+M102+N102</f>
        <v>84.17</v>
      </c>
      <c r="P102" s="335" t="s">
        <v>26</v>
      </c>
      <c r="Q102" s="333">
        <f>D193</f>
        <v>-26.13</v>
      </c>
      <c r="R102" s="335" t="s">
        <v>26</v>
      </c>
      <c r="S102" s="328">
        <f>Q102</f>
        <v>-26.13</v>
      </c>
      <c r="T102" s="289">
        <f>F102+O102+S102</f>
        <v>121.4</v>
      </c>
    </row>
    <row r="103" spans="2:20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596.30000000000007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595.39</v>
      </c>
      <c r="P103" s="336"/>
      <c r="Q103" s="333"/>
      <c r="R103" s="336"/>
      <c r="S103" s="328"/>
      <c r="T103" s="290">
        <f>F102+O103+S102</f>
        <v>632.62</v>
      </c>
    </row>
    <row r="104" spans="2:20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1227.19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1226.2800000000002</v>
      </c>
      <c r="P104" s="337"/>
      <c r="Q104" s="334"/>
      <c r="R104" s="337"/>
      <c r="S104" s="329"/>
      <c r="T104" s="291">
        <f>F102+O104+S102</f>
        <v>1263.51</v>
      </c>
    </row>
    <row r="105" spans="2:20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</row>
    <row r="106" spans="2:20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82"/>
    </row>
    <row r="107" spans="2:20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</row>
    <row r="108" spans="2:20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</row>
    <row r="109" spans="2:20" s="141" customFormat="1" ht="15" customHeight="1" x14ac:dyDescent="0.25">
      <c r="B109" s="124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62" t="s">
        <v>7</v>
      </c>
    </row>
    <row r="110" spans="2:20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63"/>
    </row>
    <row r="111" spans="2:20" s="141" customFormat="1" ht="15" customHeight="1" x14ac:dyDescent="0.25">
      <c r="B111" s="261" t="s">
        <v>62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64"/>
    </row>
    <row r="112" spans="2:20" s="141" customFormat="1" x14ac:dyDescent="0.25">
      <c r="B112" s="127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286"/>
    </row>
    <row r="113" spans="2:20" s="141" customFormat="1" x14ac:dyDescent="0.25">
      <c r="B113" s="266" t="s">
        <v>22</v>
      </c>
      <c r="C113" s="336">
        <f>ROUND(B15*C171,6)</f>
        <v>0.29788900000000001</v>
      </c>
      <c r="D113" s="336">
        <f>ROUND(B15*C172,6)</f>
        <v>4.4595999999999997E-2</v>
      </c>
      <c r="E113" s="336">
        <f>C173</f>
        <v>7.9459999999999999E-3</v>
      </c>
      <c r="F113" s="345">
        <f>SUM(C113:E118)</f>
        <v>0.35043100000000005</v>
      </c>
      <c r="G113" s="335" t="s">
        <v>26</v>
      </c>
      <c r="H113" s="240">
        <f t="shared" ref="H113:H118" si="10">H178</f>
        <v>0</v>
      </c>
      <c r="I113" s="336">
        <f>ROUND(B15*H184,6)</f>
        <v>0.128966</v>
      </c>
      <c r="J113" s="336">
        <f>C185</f>
        <v>1.186E-3</v>
      </c>
      <c r="K113" s="336">
        <f>C186</f>
        <v>1.4455000000000001E-2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0.14460699999999999</v>
      </c>
      <c r="P113" s="351">
        <f>C192</f>
        <v>1.2695E-2</v>
      </c>
      <c r="Q113" s="193">
        <f t="shared" ref="Q113:Q118" si="11">C193</f>
        <v>0</v>
      </c>
      <c r="R113" s="336">
        <f>C199</f>
        <v>4.6379999999999998E-3</v>
      </c>
      <c r="S113" s="187">
        <f>+P113+Q113+R113</f>
        <v>1.7333000000000001E-2</v>
      </c>
      <c r="T113" s="287">
        <f>F113+O113+S113</f>
        <v>0.51237100000000002</v>
      </c>
    </row>
    <row r="114" spans="2:20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0.22603600000000001</v>
      </c>
      <c r="I114" s="336"/>
      <c r="J114" s="336"/>
      <c r="K114" s="336"/>
      <c r="L114" s="335"/>
      <c r="M114" s="349"/>
      <c r="N114" s="335"/>
      <c r="O114" s="187">
        <f>H114+I113+J113+K113</f>
        <v>0.37064300000000006</v>
      </c>
      <c r="P114" s="351"/>
      <c r="Q114" s="193">
        <f t="shared" si="11"/>
        <v>4.6199999999999998E-2</v>
      </c>
      <c r="R114" s="336"/>
      <c r="S114" s="187">
        <f>+P113+Q114+R113</f>
        <v>6.3532999999999992E-2</v>
      </c>
      <c r="T114" s="287">
        <f>F113+O114+S114</f>
        <v>0.78460700000000005</v>
      </c>
    </row>
    <row r="115" spans="2:20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0.20688600000000001</v>
      </c>
      <c r="I115" s="336"/>
      <c r="J115" s="336"/>
      <c r="K115" s="336"/>
      <c r="L115" s="335"/>
      <c r="M115" s="349"/>
      <c r="N115" s="335"/>
      <c r="O115" s="187">
        <f>H115+I113+J113+K113</f>
        <v>0.35149300000000006</v>
      </c>
      <c r="P115" s="351"/>
      <c r="Q115" s="193">
        <f t="shared" si="11"/>
        <v>2.7300000000000001E-2</v>
      </c>
      <c r="R115" s="336"/>
      <c r="S115" s="187">
        <f>+P113+Q115+R113</f>
        <v>4.4633000000000006E-2</v>
      </c>
      <c r="T115" s="287">
        <f>F113+O115+S115</f>
        <v>0.74655700000000014</v>
      </c>
    </row>
    <row r="116" spans="2:20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0.207756</v>
      </c>
      <c r="I116" s="336"/>
      <c r="J116" s="336"/>
      <c r="K116" s="336"/>
      <c r="L116" s="335"/>
      <c r="M116" s="349"/>
      <c r="N116" s="335"/>
      <c r="O116" s="187">
        <f>H116+I113+J113+K113</f>
        <v>0.35236299999999998</v>
      </c>
      <c r="P116" s="351"/>
      <c r="Q116" s="193">
        <f t="shared" si="11"/>
        <v>2.2100000000000002E-2</v>
      </c>
      <c r="R116" s="336"/>
      <c r="S116" s="187">
        <f>+P113+Q116+R113</f>
        <v>3.9432999999999996E-2</v>
      </c>
      <c r="T116" s="287">
        <f>F113+O116+S116</f>
        <v>0.74222699999999997</v>
      </c>
    </row>
    <row r="117" spans="2:20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0.15523699999999999</v>
      </c>
      <c r="I117" s="336"/>
      <c r="J117" s="336"/>
      <c r="K117" s="336"/>
      <c r="L117" s="335"/>
      <c r="M117" s="349"/>
      <c r="N117" s="335"/>
      <c r="O117" s="187">
        <f>H117+I113+J113+K113</f>
        <v>0.299844</v>
      </c>
      <c r="P117" s="351"/>
      <c r="Q117" s="193">
        <f t="shared" si="11"/>
        <v>1.5800000000000002E-2</v>
      </c>
      <c r="R117" s="336"/>
      <c r="S117" s="187">
        <f>+P113+Q117+R113</f>
        <v>3.3132999999999996E-2</v>
      </c>
      <c r="T117" s="287">
        <f>F113+O117+S117</f>
        <v>0.68340800000000002</v>
      </c>
    </row>
    <row r="118" spans="2:20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7.8634000000000009E-2</v>
      </c>
      <c r="I118" s="337"/>
      <c r="J118" s="337"/>
      <c r="K118" s="337"/>
      <c r="L118" s="338"/>
      <c r="M118" s="350"/>
      <c r="N118" s="338"/>
      <c r="O118" s="187">
        <f>H118+I113+J113+K113</f>
        <v>0.22324099999999999</v>
      </c>
      <c r="P118" s="352"/>
      <c r="Q118" s="195">
        <f t="shared" si="11"/>
        <v>6.6E-3</v>
      </c>
      <c r="R118" s="337"/>
      <c r="S118" s="187">
        <f>+P113+Q118+R113</f>
        <v>2.3932999999999999E-2</v>
      </c>
      <c r="T118" s="287">
        <f>F113+O118+S118</f>
        <v>0.59760500000000005</v>
      </c>
    </row>
    <row r="119" spans="2:20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288"/>
    </row>
    <row r="120" spans="2:20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63.36</v>
      </c>
      <c r="F120" s="328">
        <f>SUM(C120:E122)</f>
        <v>63.36</v>
      </c>
      <c r="G120" s="200">
        <f>H175</f>
        <v>96.38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96.38</v>
      </c>
      <c r="P120" s="335" t="s">
        <v>26</v>
      </c>
      <c r="Q120" s="333">
        <f>D193</f>
        <v>-26.13</v>
      </c>
      <c r="R120" s="335" t="s">
        <v>26</v>
      </c>
      <c r="S120" s="328">
        <f>Q120</f>
        <v>-26.13</v>
      </c>
      <c r="T120" s="289">
        <f>F120+O120+S120</f>
        <v>133.61000000000001</v>
      </c>
    </row>
    <row r="121" spans="2:20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647.40000000000009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647.40000000000009</v>
      </c>
      <c r="P121" s="336"/>
      <c r="Q121" s="333"/>
      <c r="R121" s="336"/>
      <c r="S121" s="328"/>
      <c r="T121" s="290">
        <f>F120+O121+S120</f>
        <v>684.63000000000011</v>
      </c>
    </row>
    <row r="122" spans="2:20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1457.5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1457.5</v>
      </c>
      <c r="P122" s="337"/>
      <c r="Q122" s="334"/>
      <c r="R122" s="337"/>
      <c r="S122" s="329"/>
      <c r="T122" s="291">
        <f>F120+O122+S120</f>
        <v>1494.7299999999998</v>
      </c>
    </row>
    <row r="123" spans="2:20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</row>
    <row r="124" spans="2:20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0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0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</row>
    <row r="127" spans="2:20" s="141" customFormat="1" ht="15" customHeight="1" x14ac:dyDescent="0.25">
      <c r="B127" s="124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62" t="s">
        <v>7</v>
      </c>
    </row>
    <row r="128" spans="2:20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63"/>
    </row>
    <row r="129" spans="2:20" s="141" customFormat="1" ht="15" customHeight="1" x14ac:dyDescent="0.25">
      <c r="B129" s="261" t="s">
        <v>62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64"/>
    </row>
    <row r="130" spans="2:20" s="141" customFormat="1" x14ac:dyDescent="0.25">
      <c r="B130" s="127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6"/>
    </row>
    <row r="131" spans="2:20" s="141" customFormat="1" x14ac:dyDescent="0.25">
      <c r="B131" s="266" t="s">
        <v>22</v>
      </c>
      <c r="C131" s="336">
        <f>ROUND(B15*C171,6)</f>
        <v>0.29788900000000001</v>
      </c>
      <c r="D131" s="336">
        <f>ROUND(B15*C172,6)</f>
        <v>4.4595999999999997E-2</v>
      </c>
      <c r="E131" s="336">
        <f>C173</f>
        <v>7.9459999999999999E-3</v>
      </c>
      <c r="F131" s="345">
        <f>SUM(C131:E136)</f>
        <v>0.35043100000000005</v>
      </c>
      <c r="G131" s="335" t="s">
        <v>26</v>
      </c>
      <c r="H131" s="240">
        <f>I178</f>
        <v>0</v>
      </c>
      <c r="I131" s="336">
        <f>ROUND(B15*I184,6)</f>
        <v>0.128966</v>
      </c>
      <c r="J131" s="336">
        <f>C185</f>
        <v>1.186E-3</v>
      </c>
      <c r="K131" s="336">
        <f>C186</f>
        <v>1.4455000000000001E-2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0.14460699999999999</v>
      </c>
      <c r="P131" s="336">
        <f>C192</f>
        <v>1.2695E-2</v>
      </c>
      <c r="Q131" s="193">
        <f>C193</f>
        <v>0</v>
      </c>
      <c r="R131" s="336">
        <f>C199</f>
        <v>4.6379999999999998E-3</v>
      </c>
      <c r="S131" s="187">
        <f>P131+Q131+R131</f>
        <v>1.7333000000000001E-2</v>
      </c>
      <c r="T131" s="287">
        <f>F131+O131+S131</f>
        <v>0.51237100000000002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0.22603600000000001</v>
      </c>
      <c r="I132" s="336"/>
      <c r="J132" s="336"/>
      <c r="K132" s="336"/>
      <c r="L132" s="335"/>
      <c r="M132" s="335"/>
      <c r="N132" s="335"/>
      <c r="O132" s="187">
        <f>H132+I131+J131+K131</f>
        <v>0.37064300000000006</v>
      </c>
      <c r="P132" s="336"/>
      <c r="Q132" s="193">
        <f t="shared" ref="Q132:Q136" si="13">C194</f>
        <v>4.6199999999999998E-2</v>
      </c>
      <c r="R132" s="336"/>
      <c r="S132" s="187">
        <f>P131+Q132+R131</f>
        <v>6.3532999999999992E-2</v>
      </c>
      <c r="T132" s="287">
        <f>F131+O132+S132</f>
        <v>0.78460700000000005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0.20688600000000001</v>
      </c>
      <c r="I133" s="336"/>
      <c r="J133" s="336"/>
      <c r="K133" s="336"/>
      <c r="L133" s="335"/>
      <c r="M133" s="335"/>
      <c r="N133" s="335"/>
      <c r="O133" s="187">
        <f>H133+I131+J131+K131</f>
        <v>0.35149300000000006</v>
      </c>
      <c r="P133" s="336"/>
      <c r="Q133" s="193">
        <f t="shared" si="13"/>
        <v>2.7300000000000001E-2</v>
      </c>
      <c r="R133" s="336"/>
      <c r="S133" s="187">
        <f>P131+Q133+R131</f>
        <v>4.4633000000000006E-2</v>
      </c>
      <c r="T133" s="287">
        <f>F131+O133+S133</f>
        <v>0.74655700000000014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0.207756</v>
      </c>
      <c r="I134" s="336"/>
      <c r="J134" s="336"/>
      <c r="K134" s="336"/>
      <c r="L134" s="335"/>
      <c r="M134" s="335"/>
      <c r="N134" s="335"/>
      <c r="O134" s="187">
        <f>H134+I131+J131+K131</f>
        <v>0.35236299999999998</v>
      </c>
      <c r="P134" s="336"/>
      <c r="Q134" s="193">
        <f t="shared" si="13"/>
        <v>2.2100000000000002E-2</v>
      </c>
      <c r="R134" s="336"/>
      <c r="S134" s="187">
        <f>P131+Q134+R131</f>
        <v>3.9432999999999996E-2</v>
      </c>
      <c r="T134" s="287">
        <f>F131+O134+S134</f>
        <v>0.74222699999999997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0.15523699999999999</v>
      </c>
      <c r="I135" s="336"/>
      <c r="J135" s="336"/>
      <c r="K135" s="336"/>
      <c r="L135" s="335"/>
      <c r="M135" s="335"/>
      <c r="N135" s="335"/>
      <c r="O135" s="187">
        <f>H135+I131+J131+K131</f>
        <v>0.299844</v>
      </c>
      <c r="P135" s="336"/>
      <c r="Q135" s="193">
        <f t="shared" si="13"/>
        <v>1.5800000000000002E-2</v>
      </c>
      <c r="R135" s="336"/>
      <c r="S135" s="187">
        <f>P131+Q135+R131</f>
        <v>3.3132999999999996E-2</v>
      </c>
      <c r="T135" s="287">
        <f>F131+O135+S135</f>
        <v>0.68340800000000002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7.8634000000000009E-2</v>
      </c>
      <c r="I136" s="337"/>
      <c r="J136" s="337"/>
      <c r="K136" s="337"/>
      <c r="L136" s="338"/>
      <c r="M136" s="338"/>
      <c r="N136" s="338"/>
      <c r="O136" s="251">
        <f>H136+I131+J131+K131</f>
        <v>0.22324099999999999</v>
      </c>
      <c r="P136" s="337"/>
      <c r="Q136" s="195">
        <f t="shared" si="13"/>
        <v>6.6E-3</v>
      </c>
      <c r="R136" s="337"/>
      <c r="S136" s="251">
        <f>P131+Q136+R131</f>
        <v>2.3932999999999999E-2</v>
      </c>
      <c r="T136" s="287">
        <f>F131+O136+S136</f>
        <v>0.59760500000000005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88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63.36</v>
      </c>
      <c r="F138" s="328">
        <f>SUM(C138:E140)</f>
        <v>63.36</v>
      </c>
      <c r="G138" s="200">
        <f>I175</f>
        <v>3728.62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-3632.24</v>
      </c>
      <c r="O138" s="202">
        <f>G138+L138+M138+N138</f>
        <v>96.380000000000109</v>
      </c>
      <c r="P138" s="335" t="s">
        <v>26</v>
      </c>
      <c r="Q138" s="333">
        <f>D193</f>
        <v>-26.13</v>
      </c>
      <c r="R138" s="335" t="s">
        <v>26</v>
      </c>
      <c r="S138" s="328">
        <f>Q138</f>
        <v>-26.13</v>
      </c>
      <c r="T138" s="289">
        <f>F138+O138+S138</f>
        <v>133.61000000000013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4279.6399999999994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647.39999999999964</v>
      </c>
      <c r="P139" s="336"/>
      <c r="Q139" s="333"/>
      <c r="R139" s="336"/>
      <c r="S139" s="328"/>
      <c r="T139" s="290">
        <f>F138+O139+S138</f>
        <v>684.62999999999965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5089.74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1457.5</v>
      </c>
      <c r="P140" s="337"/>
      <c r="Q140" s="334"/>
      <c r="R140" s="337"/>
      <c r="S140" s="329"/>
      <c r="T140" s="291">
        <f>F138+O140+S138</f>
        <v>1494.7299999999998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2" x14ac:dyDescent="0.25">
      <c r="B163" s="150"/>
      <c r="Z163" s="145"/>
      <c r="AA163" s="145"/>
      <c r="AB163" s="145"/>
      <c r="AC163" s="145"/>
      <c r="AD163" s="145"/>
      <c r="AE163" s="145"/>
      <c r="AF163" s="145"/>
    </row>
    <row r="164" spans="2:32" x14ac:dyDescent="0.25">
      <c r="B164" s="150"/>
      <c r="Z164" s="145"/>
      <c r="AA164" s="145"/>
      <c r="AB164" s="145"/>
      <c r="AC164" s="145"/>
      <c r="AD164" s="145"/>
      <c r="AE164" s="145"/>
      <c r="AF164" s="145"/>
    </row>
    <row r="165" spans="2:32" x14ac:dyDescent="0.25">
      <c r="B165" s="150"/>
      <c r="Z165" s="145"/>
      <c r="AA165" s="145"/>
      <c r="AB165" s="145"/>
      <c r="AC165" s="145"/>
      <c r="AD165" s="145"/>
      <c r="AE165" s="145"/>
      <c r="AF165" s="145"/>
    </row>
    <row r="166" spans="2:32" x14ac:dyDescent="0.25">
      <c r="B166" s="150"/>
      <c r="Z166" s="145"/>
      <c r="AA166" s="145"/>
      <c r="AB166" s="145"/>
      <c r="AC166" s="145"/>
      <c r="AD166" s="145"/>
      <c r="AE166" s="145"/>
      <c r="AF166" s="145"/>
    </row>
    <row r="167" spans="2:32" x14ac:dyDescent="0.25">
      <c r="B167" s="150"/>
      <c r="Z167" s="145"/>
      <c r="AA167" s="145"/>
      <c r="AB167" s="145"/>
      <c r="AC167" s="145"/>
      <c r="AD167" s="145"/>
      <c r="AE167" s="145"/>
      <c r="AF167" s="145"/>
    </row>
    <row r="168" spans="2:32" x14ac:dyDescent="0.25">
      <c r="B168" s="150"/>
      <c r="Z168" s="145"/>
      <c r="AA168" s="145"/>
      <c r="AB168" s="145"/>
      <c r="AC168" s="145"/>
      <c r="AD168" s="145"/>
      <c r="AE168" s="145"/>
      <c r="AF168" s="145"/>
    </row>
    <row r="169" spans="2:32" x14ac:dyDescent="0.25">
      <c r="B169" s="150"/>
      <c r="Z169" s="145"/>
      <c r="AA169" s="145"/>
      <c r="AB169" s="145"/>
      <c r="AC169" s="145"/>
      <c r="AD169" s="145"/>
      <c r="AE169" s="145"/>
      <c r="AF169" s="145"/>
    </row>
    <row r="170" spans="2:32" s="253" customFormat="1" x14ac:dyDescent="0.25">
      <c r="B170" s="252"/>
      <c r="T170" s="293"/>
    </row>
    <row r="171" spans="2:32" s="253" customFormat="1" ht="12.75" customHeight="1" x14ac:dyDescent="0.25">
      <c r="B171" s="254" t="s">
        <v>13</v>
      </c>
      <c r="C171" s="255">
        <v>7.7333610000000004</v>
      </c>
      <c r="T171" s="293"/>
    </row>
    <row r="172" spans="2:32" s="253" customFormat="1" ht="12.75" customHeight="1" x14ac:dyDescent="0.25">
      <c r="B172" s="254" t="s">
        <v>14</v>
      </c>
      <c r="C172" s="255">
        <v>1.1577310000000001</v>
      </c>
      <c r="T172" s="293"/>
    </row>
    <row r="173" spans="2:32" s="253" customFormat="1" ht="12.75" customHeight="1" x14ac:dyDescent="0.25">
      <c r="B173" s="256" t="s">
        <v>0</v>
      </c>
      <c r="C173" s="257">
        <v>7.9459999999999999E-3</v>
      </c>
      <c r="D173" s="258">
        <v>63.36</v>
      </c>
      <c r="E173" s="258">
        <v>83.2</v>
      </c>
      <c r="T173" s="293"/>
    </row>
    <row r="174" spans="2:32" s="253" customFormat="1" ht="12.75" customHeight="1" x14ac:dyDescent="0.25">
      <c r="B174" s="252"/>
      <c r="T174" s="293"/>
    </row>
    <row r="175" spans="2:32" s="253" customFormat="1" ht="12.75" customHeight="1" x14ac:dyDescent="0.25">
      <c r="B175" s="256" t="s">
        <v>15</v>
      </c>
      <c r="C175" s="258">
        <v>77.95</v>
      </c>
      <c r="D175" s="258">
        <v>67.39</v>
      </c>
      <c r="E175" s="258">
        <v>73.39</v>
      </c>
      <c r="F175" s="258">
        <v>65.88</v>
      </c>
      <c r="G175" s="258">
        <v>85.08</v>
      </c>
      <c r="H175" s="258">
        <v>96.38</v>
      </c>
      <c r="I175" s="258">
        <v>3728.62</v>
      </c>
      <c r="T175" s="293"/>
    </row>
    <row r="176" spans="2:32" s="253" customFormat="1" ht="12.75" customHeight="1" x14ac:dyDescent="0.25">
      <c r="B176" s="256"/>
      <c r="C176" s="258">
        <v>537.88</v>
      </c>
      <c r="D176" s="258">
        <v>469.74</v>
      </c>
      <c r="E176" s="258">
        <v>468.45000000000005</v>
      </c>
      <c r="F176" s="258">
        <v>460.09000000000003</v>
      </c>
      <c r="G176" s="258">
        <v>596.30000000000007</v>
      </c>
      <c r="H176" s="258">
        <v>647.40000000000009</v>
      </c>
      <c r="I176" s="258">
        <v>4279.6399999999994</v>
      </c>
      <c r="T176" s="293"/>
    </row>
    <row r="177" spans="2:20" s="253" customFormat="1" ht="12.75" customHeight="1" x14ac:dyDescent="0.25">
      <c r="B177" s="256"/>
      <c r="C177" s="258">
        <v>1137.8000000000002</v>
      </c>
      <c r="D177" s="258">
        <v>975.12000000000012</v>
      </c>
      <c r="E177" s="258">
        <v>1152.93</v>
      </c>
      <c r="F177" s="258">
        <v>960.54000000000008</v>
      </c>
      <c r="G177" s="258">
        <v>1227.19</v>
      </c>
      <c r="H177" s="258">
        <v>1457.5</v>
      </c>
      <c r="I177" s="258">
        <v>5089.74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9.4791000000000014E-2</v>
      </c>
      <c r="D179" s="257">
        <v>6.9823999999999997E-2</v>
      </c>
      <c r="E179" s="257">
        <v>9.5524999999999999E-2</v>
      </c>
      <c r="F179" s="257">
        <v>0.11729200000000001</v>
      </c>
      <c r="G179" s="257">
        <v>0.16543099999999999</v>
      </c>
      <c r="H179" s="257">
        <v>0.22603600000000001</v>
      </c>
      <c r="I179" s="257">
        <v>0.22603600000000001</v>
      </c>
      <c r="T179" s="293"/>
    </row>
    <row r="180" spans="2:20" s="253" customFormat="1" ht="12.75" customHeight="1" x14ac:dyDescent="0.25">
      <c r="B180" s="252"/>
      <c r="C180" s="257">
        <v>8.6760000000000004E-2</v>
      </c>
      <c r="D180" s="257">
        <v>6.3909000000000007E-2</v>
      </c>
      <c r="E180" s="257">
        <v>8.7431999999999996E-2</v>
      </c>
      <c r="F180" s="257">
        <v>0.107354</v>
      </c>
      <c r="G180" s="257">
        <v>0.15141499999999999</v>
      </c>
      <c r="H180" s="257">
        <v>0.20688600000000001</v>
      </c>
      <c r="I180" s="257">
        <v>0.20688600000000001</v>
      </c>
      <c r="T180" s="293"/>
    </row>
    <row r="181" spans="2:20" s="253" customFormat="1" ht="12.75" customHeight="1" x14ac:dyDescent="0.25">
      <c r="B181" s="252"/>
      <c r="C181" s="257">
        <v>8.7125000000000008E-2</v>
      </c>
      <c r="D181" s="257">
        <v>6.4177999999999999E-2</v>
      </c>
      <c r="E181" s="257">
        <v>8.7799999999999989E-2</v>
      </c>
      <c r="F181" s="257">
        <v>0.107806</v>
      </c>
      <c r="G181" s="257">
        <v>0.15205199999999999</v>
      </c>
      <c r="H181" s="257">
        <v>0.207756</v>
      </c>
      <c r="I181" s="257">
        <v>0.207756</v>
      </c>
      <c r="T181" s="293"/>
    </row>
    <row r="182" spans="2:20" s="253" customFormat="1" ht="12.75" customHeight="1" x14ac:dyDescent="0.25">
      <c r="B182" s="252"/>
      <c r="C182" s="257">
        <v>6.5099999999999991E-2</v>
      </c>
      <c r="D182" s="257">
        <v>4.7953999999999997E-2</v>
      </c>
      <c r="E182" s="257">
        <v>6.5604999999999997E-2</v>
      </c>
      <c r="F182" s="257">
        <v>8.0554000000000001E-2</v>
      </c>
      <c r="G182" s="257">
        <v>0.11361399999999999</v>
      </c>
      <c r="H182" s="257">
        <v>0.15523699999999999</v>
      </c>
      <c r="I182" s="257">
        <v>0.15523699999999999</v>
      </c>
      <c r="T182" s="293"/>
    </row>
    <row r="183" spans="2:20" s="253" customFormat="1" ht="12.75" customHeight="1" x14ac:dyDescent="0.25">
      <c r="B183" s="252"/>
      <c r="C183" s="257">
        <v>3.2975999999999998E-2</v>
      </c>
      <c r="D183" s="257">
        <v>2.4291E-2</v>
      </c>
      <c r="E183" s="257">
        <v>3.3231000000000004E-2</v>
      </c>
      <c r="F183" s="257">
        <v>4.0804E-2</v>
      </c>
      <c r="G183" s="257">
        <v>5.7549999999999997E-2</v>
      </c>
      <c r="H183" s="257">
        <v>7.8634000000000009E-2</v>
      </c>
      <c r="I183" s="257">
        <v>7.8634000000000009E-2</v>
      </c>
      <c r="T183" s="293"/>
    </row>
    <row r="184" spans="2:20" s="253" customFormat="1" ht="12.75" customHeight="1" x14ac:dyDescent="0.25">
      <c r="B184" s="254" t="s">
        <v>6</v>
      </c>
      <c r="C184" s="255">
        <v>3.348017</v>
      </c>
      <c r="D184" s="255">
        <v>3.348017</v>
      </c>
      <c r="E184" s="255">
        <v>3.348017</v>
      </c>
      <c r="F184" s="255">
        <v>3.348017</v>
      </c>
      <c r="G184" s="255">
        <v>3.348017</v>
      </c>
      <c r="H184" s="255">
        <v>3.348017</v>
      </c>
      <c r="I184" s="255">
        <v>3.348017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1.4455000000000001E-2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-0.25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0.08</v>
      </c>
      <c r="D188" s="259">
        <v>0.06</v>
      </c>
      <c r="E188" s="259">
        <v>0</v>
      </c>
      <c r="F188" s="259">
        <v>0</v>
      </c>
      <c r="G188" s="259">
        <v>-0.56999999999999995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-3632.24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-26.13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4.6379999999999998E-3</v>
      </c>
      <c r="T199" s="293"/>
    </row>
    <row r="200" spans="2:20" s="253" customFormat="1" x14ac:dyDescent="0.25">
      <c r="B200" s="252"/>
      <c r="T200" s="293"/>
    </row>
  </sheetData>
  <mergeCells count="232">
    <mergeCell ref="C141:T141"/>
    <mergeCell ref="F19:F21"/>
    <mergeCell ref="O19:O21"/>
    <mergeCell ref="S19:S21"/>
    <mergeCell ref="C23:C28"/>
    <mergeCell ref="D23:D28"/>
    <mergeCell ref="E23:E28"/>
    <mergeCell ref="F23:F28"/>
    <mergeCell ref="G23:G28"/>
    <mergeCell ref="I23:I28"/>
    <mergeCell ref="M30:M32"/>
    <mergeCell ref="N30:N32"/>
    <mergeCell ref="P30:P32"/>
    <mergeCell ref="Q30:Q32"/>
    <mergeCell ref="R30:R32"/>
    <mergeCell ref="S30:S32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J23:J28"/>
    <mergeCell ref="K23:K28"/>
    <mergeCell ref="L23:L28"/>
    <mergeCell ref="M23:M28"/>
    <mergeCell ref="N23:N28"/>
    <mergeCell ref="P23:P28"/>
    <mergeCell ref="F37:F39"/>
    <mergeCell ref="O37:O39"/>
    <mergeCell ref="S37:S39"/>
    <mergeCell ref="C41:C46"/>
    <mergeCell ref="D41:D46"/>
    <mergeCell ref="E41:E46"/>
    <mergeCell ref="F41:F46"/>
    <mergeCell ref="G41:G46"/>
    <mergeCell ref="I41:I46"/>
    <mergeCell ref="C33:T33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F55:F57"/>
    <mergeCell ref="O55:O57"/>
    <mergeCell ref="S55:S57"/>
    <mergeCell ref="C51:T51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J59:J64"/>
    <mergeCell ref="K59:K64"/>
    <mergeCell ref="L59:L64"/>
    <mergeCell ref="M59:M64"/>
    <mergeCell ref="N59:N64"/>
    <mergeCell ref="P59:P64"/>
    <mergeCell ref="C59:C64"/>
    <mergeCell ref="D59:D64"/>
    <mergeCell ref="E59:E64"/>
    <mergeCell ref="F59:F64"/>
    <mergeCell ref="G59:G64"/>
    <mergeCell ref="I59:I64"/>
    <mergeCell ref="O73:O75"/>
    <mergeCell ref="S73:S75"/>
    <mergeCell ref="C77:C82"/>
    <mergeCell ref="D77:D82"/>
    <mergeCell ref="E77:E82"/>
    <mergeCell ref="F77:F82"/>
    <mergeCell ref="G77:G82"/>
    <mergeCell ref="I77:I82"/>
    <mergeCell ref="M66:M68"/>
    <mergeCell ref="N66:N68"/>
    <mergeCell ref="P66:P68"/>
    <mergeCell ref="Q66:Q68"/>
    <mergeCell ref="R66:R68"/>
    <mergeCell ref="S66:S68"/>
    <mergeCell ref="C69:T69"/>
    <mergeCell ref="R77:R82"/>
    <mergeCell ref="J77:J82"/>
    <mergeCell ref="K77:K82"/>
    <mergeCell ref="L77:L82"/>
    <mergeCell ref="M77:M82"/>
    <mergeCell ref="N77:N82"/>
    <mergeCell ref="P77:P82"/>
    <mergeCell ref="F73:F75"/>
    <mergeCell ref="S91:S93"/>
    <mergeCell ref="C95:C100"/>
    <mergeCell ref="D95:D100"/>
    <mergeCell ref="E95:E100"/>
    <mergeCell ref="F95:F100"/>
    <mergeCell ref="G95:G100"/>
    <mergeCell ref="I95:I100"/>
    <mergeCell ref="M84:M86"/>
    <mergeCell ref="N84:N86"/>
    <mergeCell ref="P84:P86"/>
    <mergeCell ref="Q84:Q86"/>
    <mergeCell ref="R84:R86"/>
    <mergeCell ref="S84:S86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L102:L104"/>
    <mergeCell ref="J95:J100"/>
    <mergeCell ref="K95:K100"/>
    <mergeCell ref="L95:L100"/>
    <mergeCell ref="M95:M100"/>
    <mergeCell ref="N95:N100"/>
    <mergeCell ref="P95:P100"/>
    <mergeCell ref="F91:F93"/>
    <mergeCell ref="O91:O93"/>
    <mergeCell ref="O109:O111"/>
    <mergeCell ref="S109:S111"/>
    <mergeCell ref="C113:C118"/>
    <mergeCell ref="D113:D118"/>
    <mergeCell ref="E113:E118"/>
    <mergeCell ref="F113:F118"/>
    <mergeCell ref="G113:G118"/>
    <mergeCell ref="I113:I118"/>
    <mergeCell ref="C87:T87"/>
    <mergeCell ref="M102:M104"/>
    <mergeCell ref="N102:N104"/>
    <mergeCell ref="P102:P104"/>
    <mergeCell ref="Q102:Q104"/>
    <mergeCell ref="R102:R104"/>
    <mergeCell ref="S102:S104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C105:T105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F109:F111"/>
    <mergeCell ref="S127:S129"/>
    <mergeCell ref="C131:C136"/>
    <mergeCell ref="D131:D136"/>
    <mergeCell ref="E131:E136"/>
    <mergeCell ref="F131:F136"/>
    <mergeCell ref="G131:G136"/>
    <mergeCell ref="I131:I136"/>
    <mergeCell ref="C123:T123"/>
    <mergeCell ref="B8:T8"/>
    <mergeCell ref="T19:T21"/>
    <mergeCell ref="T37:T39"/>
    <mergeCell ref="T55:T57"/>
    <mergeCell ref="T73:T75"/>
    <mergeCell ref="T91:T93"/>
    <mergeCell ref="T109:T111"/>
    <mergeCell ref="T127:T129"/>
    <mergeCell ref="J131:J136"/>
    <mergeCell ref="K131:K136"/>
    <mergeCell ref="L131:L136"/>
    <mergeCell ref="M131:M136"/>
    <mergeCell ref="N131:N136"/>
    <mergeCell ref="P131:P136"/>
    <mergeCell ref="F127:F129"/>
    <mergeCell ref="O127:O129"/>
    <mergeCell ref="Q138:Q140"/>
    <mergeCell ref="R138:R140"/>
    <mergeCell ref="S138:S140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6" width="9.21875" style="145"/>
    <col min="27" max="33" width="9.21875" style="146"/>
    <col min="34" max="16384" width="9.21875" style="145"/>
  </cols>
  <sheetData>
    <row r="1" spans="2:33" s="141" customFormat="1" x14ac:dyDescent="0.25">
      <c r="B1" s="141" t="s">
        <v>12</v>
      </c>
      <c r="T1" s="282"/>
    </row>
    <row r="2" spans="2:33" s="141" customFormat="1" ht="15" customHeight="1" x14ac:dyDescent="0.25">
      <c r="B2" s="142" t="s">
        <v>51</v>
      </c>
      <c r="C2" s="142"/>
      <c r="D2" s="142"/>
      <c r="E2" s="142"/>
      <c r="T2" s="282"/>
    </row>
    <row r="3" spans="2:33" s="141" customFormat="1" ht="15" customHeight="1" x14ac:dyDescent="0.25">
      <c r="B3" s="143" t="s">
        <v>45</v>
      </c>
      <c r="C3" s="142"/>
      <c r="D3" s="142"/>
      <c r="E3" s="142"/>
      <c r="T3" s="282"/>
    </row>
    <row r="4" spans="2:33" s="141" customFormat="1" ht="15" customHeight="1" x14ac:dyDescent="0.25">
      <c r="B4" s="277" t="s">
        <v>69</v>
      </c>
      <c r="C4" s="142"/>
      <c r="D4" s="142"/>
      <c r="E4" s="142"/>
      <c r="T4" s="282"/>
    </row>
    <row r="5" spans="2:33" ht="15" customHeight="1" x14ac:dyDescent="0.25">
      <c r="B5" s="144"/>
      <c r="C5" s="144"/>
      <c r="D5" s="144"/>
      <c r="E5" s="144"/>
    </row>
    <row r="6" spans="2:33" ht="15" customHeight="1" x14ac:dyDescent="0.25">
      <c r="B6" s="147" t="s">
        <v>64</v>
      </c>
      <c r="C6" s="144"/>
      <c r="D6" s="144"/>
      <c r="E6" s="144"/>
      <c r="O6" s="327" t="s">
        <v>50</v>
      </c>
    </row>
    <row r="7" spans="2:33" s="150" customFormat="1" ht="15" customHeight="1" x14ac:dyDescent="0.25">
      <c r="B7" s="148"/>
      <c r="C7" s="149"/>
      <c r="D7" s="149"/>
      <c r="E7" s="149"/>
      <c r="T7" s="233"/>
      <c r="AA7" s="151"/>
      <c r="AB7" s="151"/>
      <c r="AC7" s="151"/>
      <c r="AD7" s="151"/>
      <c r="AE7" s="151"/>
      <c r="AF7" s="151"/>
      <c r="AG7" s="151"/>
    </row>
    <row r="8" spans="2:33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AA8" s="151"/>
      <c r="AB8" s="151"/>
      <c r="AC8" s="151"/>
      <c r="AD8" s="151"/>
      <c r="AE8" s="151"/>
      <c r="AF8" s="151"/>
      <c r="AG8" s="151"/>
    </row>
    <row r="9" spans="2:33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82"/>
    </row>
    <row r="10" spans="2:33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82"/>
    </row>
    <row r="11" spans="2:33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84"/>
    </row>
    <row r="12" spans="2:33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AA12" s="145"/>
      <c r="AB12" s="145"/>
      <c r="AC12" s="145"/>
      <c r="AD12" s="145"/>
      <c r="AE12" s="145"/>
      <c r="AF12" s="145"/>
      <c r="AG12" s="145"/>
    </row>
    <row r="13" spans="2:33" ht="12.75" customHeight="1" x14ac:dyDescent="0.25"/>
    <row r="14" spans="2:33" s="168" customFormat="1" ht="15" customHeight="1" x14ac:dyDescent="0.25">
      <c r="B14" s="166" t="s">
        <v>37</v>
      </c>
      <c r="C14" s="167"/>
      <c r="D14" s="167"/>
      <c r="E14" s="167"/>
      <c r="O14" s="169"/>
      <c r="T14" s="285"/>
    </row>
    <row r="15" spans="2:33" s="168" customFormat="1" ht="15" customHeight="1" x14ac:dyDescent="0.25">
      <c r="B15" s="170">
        <v>3.8519999999999999E-2</v>
      </c>
      <c r="C15" s="167"/>
      <c r="D15" s="167"/>
      <c r="E15" s="167"/>
      <c r="O15" s="169"/>
      <c r="T15" s="285"/>
    </row>
    <row r="16" spans="2:33" s="168" customFormat="1" ht="15" customHeight="1" x14ac:dyDescent="0.25">
      <c r="B16" s="171" t="s">
        <v>65</v>
      </c>
      <c r="C16" s="167"/>
      <c r="D16" s="167"/>
      <c r="E16" s="167"/>
      <c r="O16" s="169"/>
      <c r="T16" s="285"/>
    </row>
    <row r="17" spans="2:20" ht="13.5" customHeight="1" x14ac:dyDescent="0.25">
      <c r="B17" s="172"/>
      <c r="C17" s="172"/>
      <c r="D17" s="172"/>
      <c r="E17" s="172"/>
      <c r="O17" s="173"/>
    </row>
    <row r="18" spans="2:20" ht="24" customHeight="1" x14ac:dyDescent="0.25">
      <c r="B18" s="274" t="s">
        <v>39</v>
      </c>
      <c r="C18" s="172"/>
      <c r="D18" s="172"/>
      <c r="E18" s="172"/>
      <c r="O18" s="173"/>
    </row>
    <row r="19" spans="2:20" s="141" customFormat="1" ht="15" customHeight="1" x14ac:dyDescent="0.25">
      <c r="B19" s="124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62" t="s">
        <v>7</v>
      </c>
    </row>
    <row r="20" spans="2:20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63"/>
    </row>
    <row r="21" spans="2:20" s="185" customFormat="1" ht="15" customHeight="1" x14ac:dyDescent="0.25">
      <c r="B21" s="261" t="s">
        <v>64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64"/>
    </row>
    <row r="22" spans="2:20" s="141" customFormat="1" ht="12.75" customHeight="1" x14ac:dyDescent="0.25">
      <c r="B22" s="127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286"/>
    </row>
    <row r="23" spans="2:20" s="141" customFormat="1" ht="12.75" customHeight="1" x14ac:dyDescent="0.25">
      <c r="B23" s="266" t="s">
        <v>22</v>
      </c>
      <c r="C23" s="336">
        <f>ROUND(B15*C171,6)</f>
        <v>0.33373599999999998</v>
      </c>
      <c r="D23" s="336">
        <f>ROUND(B15*C172,6)</f>
        <v>4.4595999999999997E-2</v>
      </c>
      <c r="E23" s="336">
        <f>C173</f>
        <v>7.9459999999999999E-3</v>
      </c>
      <c r="F23" s="345">
        <f>SUM(C23:E28)</f>
        <v>0.38627800000000001</v>
      </c>
      <c r="G23" s="335" t="s">
        <v>26</v>
      </c>
      <c r="H23" s="194">
        <f t="shared" ref="H23:H28" si="0">C178</f>
        <v>0</v>
      </c>
      <c r="I23" s="336">
        <f>ROUND(B15*C184,6)</f>
        <v>0.128966</v>
      </c>
      <c r="J23" s="336">
        <f>C185</f>
        <v>1.186E-3</v>
      </c>
      <c r="K23" s="336">
        <f>C186</f>
        <v>1.4455000000000001E-2</v>
      </c>
      <c r="L23" s="335" t="s">
        <v>26</v>
      </c>
      <c r="M23" s="349" t="s">
        <v>26</v>
      </c>
      <c r="N23" s="335" t="s">
        <v>26</v>
      </c>
      <c r="O23" s="191">
        <f>H23+I23+J23+K23</f>
        <v>0.14460699999999999</v>
      </c>
      <c r="P23" s="336">
        <f>C192</f>
        <v>1.2695E-2</v>
      </c>
      <c r="Q23" s="193">
        <f t="shared" ref="Q23:Q28" si="1">C193</f>
        <v>0</v>
      </c>
      <c r="R23" s="336">
        <f>C199</f>
        <v>4.6379999999999998E-3</v>
      </c>
      <c r="S23" s="187">
        <f>+P23+Q23+R23</f>
        <v>1.7333000000000001E-2</v>
      </c>
      <c r="T23" s="287">
        <f>F23+O23+S23</f>
        <v>0.54821800000000009</v>
      </c>
    </row>
    <row r="24" spans="2:20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9.4791000000000014E-2</v>
      </c>
      <c r="I24" s="336"/>
      <c r="J24" s="336"/>
      <c r="K24" s="336"/>
      <c r="L24" s="335"/>
      <c r="M24" s="349"/>
      <c r="N24" s="335"/>
      <c r="O24" s="191">
        <f>H24+I23+J23+K23</f>
        <v>0.239398</v>
      </c>
      <c r="P24" s="336"/>
      <c r="Q24" s="193">
        <f t="shared" si="1"/>
        <v>4.6199999999999998E-2</v>
      </c>
      <c r="R24" s="336"/>
      <c r="S24" s="187">
        <f>+P23+Q24+R23</f>
        <v>6.3532999999999992E-2</v>
      </c>
      <c r="T24" s="287">
        <f>F23+O24+S24</f>
        <v>0.68920899999999996</v>
      </c>
    </row>
    <row r="25" spans="2:20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8.6760000000000004E-2</v>
      </c>
      <c r="I25" s="336"/>
      <c r="J25" s="336"/>
      <c r="K25" s="336"/>
      <c r="L25" s="335"/>
      <c r="M25" s="349"/>
      <c r="N25" s="335"/>
      <c r="O25" s="191">
        <f>H25+I23+J23+K23</f>
        <v>0.23136699999999999</v>
      </c>
      <c r="P25" s="336"/>
      <c r="Q25" s="193">
        <f t="shared" si="1"/>
        <v>2.7300000000000001E-2</v>
      </c>
      <c r="R25" s="336"/>
      <c r="S25" s="187">
        <f>+P23+Q25+R23</f>
        <v>4.4633000000000006E-2</v>
      </c>
      <c r="T25" s="287">
        <f>F23+O25+S25</f>
        <v>0.66227800000000003</v>
      </c>
    </row>
    <row r="26" spans="2:20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8.7125000000000008E-2</v>
      </c>
      <c r="I26" s="336"/>
      <c r="J26" s="336"/>
      <c r="K26" s="336"/>
      <c r="L26" s="335"/>
      <c r="M26" s="349"/>
      <c r="N26" s="335"/>
      <c r="O26" s="191">
        <f>H26+I23+J23+K23</f>
        <v>0.23173199999999999</v>
      </c>
      <c r="P26" s="336"/>
      <c r="Q26" s="193">
        <f t="shared" si="1"/>
        <v>2.2100000000000002E-2</v>
      </c>
      <c r="R26" s="336"/>
      <c r="S26" s="187">
        <f>+P23+Q26+R23</f>
        <v>3.9432999999999996E-2</v>
      </c>
      <c r="T26" s="287">
        <f>F23+O26+S26</f>
        <v>0.657443</v>
      </c>
    </row>
    <row r="27" spans="2:20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6.5099999999999991E-2</v>
      </c>
      <c r="I27" s="336"/>
      <c r="J27" s="336"/>
      <c r="K27" s="336"/>
      <c r="L27" s="335"/>
      <c r="M27" s="349"/>
      <c r="N27" s="335"/>
      <c r="O27" s="191">
        <f>H27+I23+J23+K23</f>
        <v>0.20970699999999998</v>
      </c>
      <c r="P27" s="336"/>
      <c r="Q27" s="193">
        <f t="shared" si="1"/>
        <v>1.5800000000000002E-2</v>
      </c>
      <c r="R27" s="336"/>
      <c r="S27" s="187">
        <f>+P23+Q27+R23</f>
        <v>3.3132999999999996E-2</v>
      </c>
      <c r="T27" s="287">
        <f>F23+O27+S27</f>
        <v>0.62911799999999996</v>
      </c>
    </row>
    <row r="28" spans="2:20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3.2975999999999998E-2</v>
      </c>
      <c r="I28" s="337"/>
      <c r="J28" s="337"/>
      <c r="K28" s="337"/>
      <c r="L28" s="338"/>
      <c r="M28" s="350"/>
      <c r="N28" s="338"/>
      <c r="O28" s="191">
        <f>H28+I23+J23+K23</f>
        <v>0.17758299999999999</v>
      </c>
      <c r="P28" s="337"/>
      <c r="Q28" s="195">
        <f t="shared" si="1"/>
        <v>6.6E-3</v>
      </c>
      <c r="R28" s="337"/>
      <c r="S28" s="187">
        <f>+P23+Q28+R23</f>
        <v>2.3932999999999999E-2</v>
      </c>
      <c r="T28" s="287">
        <f>F23+O28+S28</f>
        <v>0.58779399999999993</v>
      </c>
    </row>
    <row r="29" spans="2:20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288"/>
    </row>
    <row r="30" spans="2:20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63.36</v>
      </c>
      <c r="F30" s="328">
        <f>SUM(C30:E32)</f>
        <v>63.36</v>
      </c>
      <c r="G30" s="200">
        <f>C175</f>
        <v>77.95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0.08</v>
      </c>
      <c r="N30" s="333">
        <f>C189</f>
        <v>0</v>
      </c>
      <c r="O30" s="202">
        <f>G30+L30+M30+N30</f>
        <v>78</v>
      </c>
      <c r="P30" s="335" t="s">
        <v>26</v>
      </c>
      <c r="Q30" s="333">
        <f>D193</f>
        <v>-26.13</v>
      </c>
      <c r="R30" s="335" t="s">
        <v>26</v>
      </c>
      <c r="S30" s="328">
        <f>Q30</f>
        <v>-26.13</v>
      </c>
      <c r="T30" s="289">
        <f>F30+O30+S30</f>
        <v>115.23000000000002</v>
      </c>
    </row>
    <row r="31" spans="2:20" s="141" customFormat="1" x14ac:dyDescent="0.25">
      <c r="B31" s="264" t="s">
        <v>18</v>
      </c>
      <c r="C31" s="336"/>
      <c r="D31" s="336"/>
      <c r="E31" s="333"/>
      <c r="F31" s="328"/>
      <c r="G31" s="200">
        <f>C176</f>
        <v>537.88</v>
      </c>
      <c r="H31" s="336"/>
      <c r="I31" s="336"/>
      <c r="J31" s="336"/>
      <c r="K31" s="336"/>
      <c r="L31" s="333"/>
      <c r="M31" s="347"/>
      <c r="N31" s="333"/>
      <c r="O31" s="268">
        <f>G31+L30+M30+N30</f>
        <v>537.93000000000006</v>
      </c>
      <c r="P31" s="336"/>
      <c r="Q31" s="333"/>
      <c r="R31" s="336"/>
      <c r="S31" s="328"/>
      <c r="T31" s="290">
        <f>F30+O31+S30</f>
        <v>575.16000000000008</v>
      </c>
    </row>
    <row r="32" spans="2:20" s="141" customFormat="1" x14ac:dyDescent="0.25">
      <c r="B32" s="265" t="s">
        <v>19</v>
      </c>
      <c r="C32" s="337"/>
      <c r="D32" s="337"/>
      <c r="E32" s="334"/>
      <c r="F32" s="329"/>
      <c r="G32" s="203">
        <f>C177</f>
        <v>1137.8000000000002</v>
      </c>
      <c r="H32" s="337"/>
      <c r="I32" s="337"/>
      <c r="J32" s="337"/>
      <c r="K32" s="337"/>
      <c r="L32" s="334"/>
      <c r="M32" s="348"/>
      <c r="N32" s="334"/>
      <c r="O32" s="269">
        <f>G32+L30+M30+N30</f>
        <v>1137.8500000000001</v>
      </c>
      <c r="P32" s="337"/>
      <c r="Q32" s="334"/>
      <c r="R32" s="337"/>
      <c r="S32" s="329"/>
      <c r="T32" s="291">
        <f>F30+O32+S30</f>
        <v>1175.08</v>
      </c>
    </row>
    <row r="33" spans="2:20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</row>
    <row r="34" spans="2:20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2"/>
    </row>
    <row r="35" spans="2:20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</row>
    <row r="36" spans="2:20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</row>
    <row r="37" spans="2:20" s="141" customFormat="1" ht="15" customHeight="1" x14ac:dyDescent="0.25">
      <c r="B37" s="124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62" t="s">
        <v>7</v>
      </c>
    </row>
    <row r="38" spans="2:20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63"/>
    </row>
    <row r="39" spans="2:20" s="141" customFormat="1" ht="15" customHeight="1" x14ac:dyDescent="0.25">
      <c r="B39" s="261" t="s">
        <v>64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64"/>
    </row>
    <row r="40" spans="2:20" s="141" customFormat="1" x14ac:dyDescent="0.25">
      <c r="B40" s="127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286"/>
    </row>
    <row r="41" spans="2:20" s="141" customFormat="1" x14ac:dyDescent="0.25">
      <c r="B41" s="266" t="s">
        <v>22</v>
      </c>
      <c r="C41" s="336">
        <f>ROUND(B15*C171,6)</f>
        <v>0.33373599999999998</v>
      </c>
      <c r="D41" s="336">
        <f>ROUND(B15*C172,6)</f>
        <v>4.4595999999999997E-2</v>
      </c>
      <c r="E41" s="336">
        <f>C173</f>
        <v>7.9459999999999999E-3</v>
      </c>
      <c r="F41" s="353">
        <f>SUM(C41:E46)</f>
        <v>0.38627800000000001</v>
      </c>
      <c r="G41" s="335" t="s">
        <v>26</v>
      </c>
      <c r="H41" s="225">
        <f t="shared" ref="H41:H46" si="2">D178</f>
        <v>0</v>
      </c>
      <c r="I41" s="336">
        <f>ROUND(B15*D184,6)</f>
        <v>0.128966</v>
      </c>
      <c r="J41" s="336">
        <f>C185</f>
        <v>1.186E-3</v>
      </c>
      <c r="K41" s="336">
        <f>C186</f>
        <v>1.4455000000000001E-2</v>
      </c>
      <c r="L41" s="335" t="s">
        <v>26</v>
      </c>
      <c r="M41" s="335" t="s">
        <v>26</v>
      </c>
      <c r="N41" s="335" t="s">
        <v>26</v>
      </c>
      <c r="O41" s="224">
        <f>H41+I41+J41+K41</f>
        <v>0.14460699999999999</v>
      </c>
      <c r="P41" s="351">
        <f>C192</f>
        <v>1.2695E-2</v>
      </c>
      <c r="Q41" s="226">
        <f t="shared" ref="Q41:Q46" si="3">C193</f>
        <v>0</v>
      </c>
      <c r="R41" s="336">
        <f>C199</f>
        <v>4.6379999999999998E-3</v>
      </c>
      <c r="S41" s="187">
        <f>+P41+Q41+R41</f>
        <v>1.7333000000000001E-2</v>
      </c>
      <c r="T41" s="287">
        <f>F41+O41+S41</f>
        <v>0.54821800000000009</v>
      </c>
    </row>
    <row r="42" spans="2:20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6.9823999999999997E-2</v>
      </c>
      <c r="I42" s="336"/>
      <c r="J42" s="336"/>
      <c r="K42" s="336"/>
      <c r="L42" s="335"/>
      <c r="M42" s="335"/>
      <c r="N42" s="335"/>
      <c r="O42" s="224">
        <f>H42+I41+J41+K41</f>
        <v>0.21443099999999998</v>
      </c>
      <c r="P42" s="351"/>
      <c r="Q42" s="226">
        <f t="shared" si="3"/>
        <v>4.6199999999999998E-2</v>
      </c>
      <c r="R42" s="336"/>
      <c r="S42" s="187">
        <f>+P41+Q42+R41</f>
        <v>6.3532999999999992E-2</v>
      </c>
      <c r="T42" s="287">
        <f>F41+O42+S42</f>
        <v>0.66424199999999989</v>
      </c>
    </row>
    <row r="43" spans="2:20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6.3909000000000007E-2</v>
      </c>
      <c r="I43" s="336"/>
      <c r="J43" s="336"/>
      <c r="K43" s="336"/>
      <c r="L43" s="335"/>
      <c r="M43" s="335"/>
      <c r="N43" s="335"/>
      <c r="O43" s="224">
        <f>H43+I41+J41+K41</f>
        <v>0.20851600000000001</v>
      </c>
      <c r="P43" s="351"/>
      <c r="Q43" s="226">
        <f t="shared" si="3"/>
        <v>2.7300000000000001E-2</v>
      </c>
      <c r="R43" s="336"/>
      <c r="S43" s="187">
        <f>+P41+Q43+R41</f>
        <v>4.4633000000000006E-2</v>
      </c>
      <c r="T43" s="287">
        <f>F41+O43+S43</f>
        <v>0.63942700000000008</v>
      </c>
    </row>
    <row r="44" spans="2:20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6.4177999999999999E-2</v>
      </c>
      <c r="I44" s="336"/>
      <c r="J44" s="336"/>
      <c r="K44" s="336"/>
      <c r="L44" s="335"/>
      <c r="M44" s="335"/>
      <c r="N44" s="335"/>
      <c r="O44" s="224">
        <f>H44+I41+J41+K41</f>
        <v>0.20878499999999997</v>
      </c>
      <c r="P44" s="351"/>
      <c r="Q44" s="226">
        <f t="shared" si="3"/>
        <v>2.2100000000000002E-2</v>
      </c>
      <c r="R44" s="336"/>
      <c r="S44" s="187">
        <f>+P41+Q44+R41</f>
        <v>3.9432999999999996E-2</v>
      </c>
      <c r="T44" s="287">
        <f>F41+O44+S44</f>
        <v>0.63449599999999995</v>
      </c>
    </row>
    <row r="45" spans="2:20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4.7953999999999997E-2</v>
      </c>
      <c r="I45" s="336"/>
      <c r="J45" s="336"/>
      <c r="K45" s="336"/>
      <c r="L45" s="335"/>
      <c r="M45" s="335"/>
      <c r="N45" s="335"/>
      <c r="O45" s="224">
        <f>H45+I41+J41+K41</f>
        <v>0.19256099999999998</v>
      </c>
      <c r="P45" s="351"/>
      <c r="Q45" s="226">
        <f t="shared" si="3"/>
        <v>1.5800000000000002E-2</v>
      </c>
      <c r="R45" s="336"/>
      <c r="S45" s="187">
        <f>+P41+Q45+R41</f>
        <v>3.3132999999999996E-2</v>
      </c>
      <c r="T45" s="287">
        <f>F41+O45+S45</f>
        <v>0.61197199999999996</v>
      </c>
    </row>
    <row r="46" spans="2:20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2.4291E-2</v>
      </c>
      <c r="I46" s="337"/>
      <c r="J46" s="337"/>
      <c r="K46" s="337"/>
      <c r="L46" s="338"/>
      <c r="M46" s="338"/>
      <c r="N46" s="338"/>
      <c r="O46" s="224">
        <f>H46+I41+J41+K41</f>
        <v>0.16889799999999999</v>
      </c>
      <c r="P46" s="352"/>
      <c r="Q46" s="227">
        <f t="shared" si="3"/>
        <v>6.6E-3</v>
      </c>
      <c r="R46" s="337"/>
      <c r="S46" s="187">
        <f>+P41+Q46+R41</f>
        <v>2.3932999999999999E-2</v>
      </c>
      <c r="T46" s="287">
        <f>F41+O46+S46</f>
        <v>0.57910899999999998</v>
      </c>
    </row>
    <row r="47" spans="2:20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288"/>
    </row>
    <row r="48" spans="2:20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63.36</v>
      </c>
      <c r="F48" s="328">
        <f>SUM(C48:E50)</f>
        <v>63.36</v>
      </c>
      <c r="G48" s="201">
        <f>D175</f>
        <v>67.39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-0.25</v>
      </c>
      <c r="M48" s="333">
        <f>D188</f>
        <v>0.06</v>
      </c>
      <c r="N48" s="333">
        <f>D189</f>
        <v>0</v>
      </c>
      <c r="O48" s="202">
        <f>G48+L48+M48+N48</f>
        <v>67.2</v>
      </c>
      <c r="P48" s="335" t="s">
        <v>26</v>
      </c>
      <c r="Q48" s="333">
        <f>D193</f>
        <v>-26.13</v>
      </c>
      <c r="R48" s="335" t="s">
        <v>26</v>
      </c>
      <c r="S48" s="328">
        <f>Q48</f>
        <v>-26.13</v>
      </c>
      <c r="T48" s="289">
        <f>F48+O48+S48</f>
        <v>104.43</v>
      </c>
    </row>
    <row r="49" spans="2:33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469.74</v>
      </c>
      <c r="H49" s="336"/>
      <c r="I49" s="336"/>
      <c r="J49" s="336"/>
      <c r="K49" s="336"/>
      <c r="L49" s="333"/>
      <c r="M49" s="333"/>
      <c r="N49" s="333"/>
      <c r="O49" s="268">
        <f>G49+L48+M48+N48</f>
        <v>469.55</v>
      </c>
      <c r="P49" s="336"/>
      <c r="Q49" s="333"/>
      <c r="R49" s="336"/>
      <c r="S49" s="328"/>
      <c r="T49" s="290">
        <f>F48+O49+S48</f>
        <v>506.78</v>
      </c>
    </row>
    <row r="50" spans="2:33" s="141" customFormat="1" x14ac:dyDescent="0.25">
      <c r="B50" s="265" t="s">
        <v>19</v>
      </c>
      <c r="C50" s="337"/>
      <c r="D50" s="337"/>
      <c r="E50" s="334"/>
      <c r="F50" s="329"/>
      <c r="G50" s="204">
        <f>D177</f>
        <v>975.12000000000012</v>
      </c>
      <c r="H50" s="337"/>
      <c r="I50" s="337"/>
      <c r="J50" s="337"/>
      <c r="K50" s="337"/>
      <c r="L50" s="334"/>
      <c r="M50" s="334"/>
      <c r="N50" s="334"/>
      <c r="O50" s="269">
        <f>G50+L48+M48+N48</f>
        <v>974.93000000000006</v>
      </c>
      <c r="P50" s="337"/>
      <c r="Q50" s="334"/>
      <c r="R50" s="337"/>
      <c r="S50" s="329"/>
      <c r="T50" s="291">
        <f>F48+O50+S48</f>
        <v>1012.16</v>
      </c>
    </row>
    <row r="51" spans="2:33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</row>
    <row r="52" spans="2:33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82"/>
    </row>
    <row r="53" spans="2:33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33"/>
      <c r="AA53" s="151"/>
      <c r="AB53" s="151"/>
      <c r="AC53" s="151"/>
      <c r="AD53" s="151"/>
      <c r="AE53" s="151"/>
      <c r="AF53" s="151"/>
      <c r="AG53" s="151"/>
    </row>
    <row r="54" spans="2:33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33"/>
      <c r="AA54" s="151"/>
      <c r="AB54" s="151"/>
      <c r="AC54" s="151"/>
      <c r="AD54" s="151"/>
      <c r="AE54" s="151"/>
      <c r="AF54" s="151"/>
      <c r="AG54" s="151"/>
    </row>
    <row r="55" spans="2:33" s="155" customFormat="1" ht="15" customHeight="1" x14ac:dyDescent="0.25">
      <c r="B55" s="124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62" t="s">
        <v>7</v>
      </c>
    </row>
    <row r="56" spans="2:33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63"/>
    </row>
    <row r="57" spans="2:33" s="141" customFormat="1" ht="15" customHeight="1" x14ac:dyDescent="0.25">
      <c r="B57" s="261" t="s">
        <v>64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64"/>
    </row>
    <row r="58" spans="2:33" s="141" customFormat="1" x14ac:dyDescent="0.25">
      <c r="B58" s="127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286"/>
    </row>
    <row r="59" spans="2:33" s="141" customFormat="1" x14ac:dyDescent="0.25">
      <c r="B59" s="266" t="s">
        <v>22</v>
      </c>
      <c r="C59" s="336">
        <f>ROUND(B15*C171,6)</f>
        <v>0.33373599999999998</v>
      </c>
      <c r="D59" s="336">
        <f>ROUND(B15*C172,6)</f>
        <v>4.4595999999999997E-2</v>
      </c>
      <c r="E59" s="336">
        <f>C173</f>
        <v>7.9459999999999999E-3</v>
      </c>
      <c r="F59" s="345">
        <f>SUM(C59:E64)</f>
        <v>0.38627800000000001</v>
      </c>
      <c r="G59" s="335" t="s">
        <v>26</v>
      </c>
      <c r="H59" s="240">
        <f t="shared" ref="H59:H64" si="4">E178</f>
        <v>0</v>
      </c>
      <c r="I59" s="336">
        <f>ROUND(B15*E184,6)</f>
        <v>0.128966</v>
      </c>
      <c r="J59" s="336">
        <f>C185</f>
        <v>1.186E-3</v>
      </c>
      <c r="K59" s="336">
        <f>C186</f>
        <v>1.4455000000000001E-2</v>
      </c>
      <c r="L59" s="335" t="s">
        <v>26</v>
      </c>
      <c r="M59" s="335" t="s">
        <v>26</v>
      </c>
      <c r="N59" s="335" t="s">
        <v>26</v>
      </c>
      <c r="O59" s="187">
        <f>H59+I59+J59+K59</f>
        <v>0.14460699999999999</v>
      </c>
      <c r="P59" s="351">
        <f>C192</f>
        <v>1.2695E-2</v>
      </c>
      <c r="Q59" s="193">
        <f t="shared" ref="Q59:Q64" si="5">C193</f>
        <v>0</v>
      </c>
      <c r="R59" s="336">
        <f>C199</f>
        <v>4.6379999999999998E-3</v>
      </c>
      <c r="S59" s="187">
        <f>+P59+Q59+R59</f>
        <v>1.7333000000000001E-2</v>
      </c>
      <c r="T59" s="287">
        <f>F59+O59+S59</f>
        <v>0.54821800000000009</v>
      </c>
    </row>
    <row r="60" spans="2:33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9.5524999999999999E-2</v>
      </c>
      <c r="I60" s="336"/>
      <c r="J60" s="336"/>
      <c r="K60" s="336"/>
      <c r="L60" s="335"/>
      <c r="M60" s="335"/>
      <c r="N60" s="335"/>
      <c r="O60" s="187">
        <f>H60+I59+J59+K59</f>
        <v>0.24013199999999998</v>
      </c>
      <c r="P60" s="351"/>
      <c r="Q60" s="193">
        <f t="shared" si="5"/>
        <v>4.6199999999999998E-2</v>
      </c>
      <c r="R60" s="336"/>
      <c r="S60" s="187">
        <f>+P59+Q60+R59</f>
        <v>6.3532999999999992E-2</v>
      </c>
      <c r="T60" s="287">
        <f>F59+O60+S60</f>
        <v>0.68994299999999997</v>
      </c>
    </row>
    <row r="61" spans="2:33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8.7431999999999996E-2</v>
      </c>
      <c r="I61" s="336"/>
      <c r="J61" s="336"/>
      <c r="K61" s="336"/>
      <c r="L61" s="335"/>
      <c r="M61" s="335"/>
      <c r="N61" s="335"/>
      <c r="O61" s="187">
        <f>H61+I59+J59+K59</f>
        <v>0.23203899999999997</v>
      </c>
      <c r="P61" s="351"/>
      <c r="Q61" s="193">
        <f t="shared" si="5"/>
        <v>2.7300000000000001E-2</v>
      </c>
      <c r="R61" s="336"/>
      <c r="S61" s="187">
        <f>+P59+Q61+R59</f>
        <v>4.4633000000000006E-2</v>
      </c>
      <c r="T61" s="287">
        <f>F59+O61+S61</f>
        <v>0.66295000000000004</v>
      </c>
    </row>
    <row r="62" spans="2:33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8.7799999999999989E-2</v>
      </c>
      <c r="I62" s="336"/>
      <c r="J62" s="336"/>
      <c r="K62" s="336"/>
      <c r="L62" s="335"/>
      <c r="M62" s="335"/>
      <c r="N62" s="335"/>
      <c r="O62" s="187">
        <f>H62+I59+J59+K59</f>
        <v>0.23240699999999997</v>
      </c>
      <c r="P62" s="351"/>
      <c r="Q62" s="193">
        <f t="shared" si="5"/>
        <v>2.2100000000000002E-2</v>
      </c>
      <c r="R62" s="336"/>
      <c r="S62" s="187">
        <f>+P59+Q62+R59</f>
        <v>3.9432999999999996E-2</v>
      </c>
      <c r="T62" s="287">
        <f>F59+O62+S62</f>
        <v>0.65811799999999998</v>
      </c>
    </row>
    <row r="63" spans="2:33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6.5604999999999997E-2</v>
      </c>
      <c r="I63" s="336"/>
      <c r="J63" s="336"/>
      <c r="K63" s="336"/>
      <c r="L63" s="335"/>
      <c r="M63" s="335"/>
      <c r="N63" s="335"/>
      <c r="O63" s="187">
        <f>H63+I59+J59+K59</f>
        <v>0.21021199999999998</v>
      </c>
      <c r="P63" s="351"/>
      <c r="Q63" s="193">
        <f t="shared" si="5"/>
        <v>1.5800000000000002E-2</v>
      </c>
      <c r="R63" s="336"/>
      <c r="S63" s="187">
        <f>+P59+Q63+R59</f>
        <v>3.3132999999999996E-2</v>
      </c>
      <c r="T63" s="287">
        <f>F59+O63+S63</f>
        <v>0.62962299999999993</v>
      </c>
    </row>
    <row r="64" spans="2:33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3.3231000000000004E-2</v>
      </c>
      <c r="I64" s="337"/>
      <c r="J64" s="337"/>
      <c r="K64" s="337"/>
      <c r="L64" s="338"/>
      <c r="M64" s="338"/>
      <c r="N64" s="338"/>
      <c r="O64" s="187">
        <f>H64+I59+J59+K59</f>
        <v>0.177838</v>
      </c>
      <c r="P64" s="352"/>
      <c r="Q64" s="195">
        <f t="shared" si="5"/>
        <v>6.6E-3</v>
      </c>
      <c r="R64" s="337"/>
      <c r="S64" s="187">
        <f>+P59+Q64+R59</f>
        <v>2.3932999999999999E-2</v>
      </c>
      <c r="T64" s="287">
        <f>F59+O64+S64</f>
        <v>0.58804900000000004</v>
      </c>
    </row>
    <row r="65" spans="2:20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288"/>
    </row>
    <row r="66" spans="2:20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63.36</v>
      </c>
      <c r="F66" s="328">
        <f>SUM(C66:E68)</f>
        <v>63.36</v>
      </c>
      <c r="G66" s="201">
        <f>E175</f>
        <v>73.39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73.39</v>
      </c>
      <c r="P66" s="335" t="s">
        <v>26</v>
      </c>
      <c r="Q66" s="333">
        <f>D193</f>
        <v>-26.13</v>
      </c>
      <c r="R66" s="335" t="s">
        <v>26</v>
      </c>
      <c r="S66" s="328">
        <f>Q66</f>
        <v>-26.13</v>
      </c>
      <c r="T66" s="289">
        <f>F66+O66+S66</f>
        <v>110.62</v>
      </c>
    </row>
    <row r="67" spans="2:20" s="141" customFormat="1" x14ac:dyDescent="0.25">
      <c r="B67" s="264" t="s">
        <v>18</v>
      </c>
      <c r="C67" s="336"/>
      <c r="D67" s="336"/>
      <c r="E67" s="333"/>
      <c r="F67" s="328"/>
      <c r="G67" s="201">
        <f>E176</f>
        <v>468.45000000000005</v>
      </c>
      <c r="H67" s="336"/>
      <c r="I67" s="336"/>
      <c r="J67" s="336"/>
      <c r="K67" s="336"/>
      <c r="L67" s="333"/>
      <c r="M67" s="333"/>
      <c r="N67" s="333"/>
      <c r="O67" s="268">
        <f>G67+L66+M66+N66</f>
        <v>468.45000000000005</v>
      </c>
      <c r="P67" s="336"/>
      <c r="Q67" s="333"/>
      <c r="R67" s="336"/>
      <c r="S67" s="328"/>
      <c r="T67" s="290">
        <f>F66+O67+S66</f>
        <v>505.68000000000006</v>
      </c>
    </row>
    <row r="68" spans="2:20" s="141" customFormat="1" x14ac:dyDescent="0.25">
      <c r="B68" s="265" t="s">
        <v>19</v>
      </c>
      <c r="C68" s="337"/>
      <c r="D68" s="337"/>
      <c r="E68" s="334"/>
      <c r="F68" s="329"/>
      <c r="G68" s="204">
        <f>E177</f>
        <v>1152.93</v>
      </c>
      <c r="H68" s="337"/>
      <c r="I68" s="337"/>
      <c r="J68" s="337"/>
      <c r="K68" s="337"/>
      <c r="L68" s="334"/>
      <c r="M68" s="334"/>
      <c r="N68" s="334"/>
      <c r="O68" s="269">
        <f>G68+L66+M66+N66</f>
        <v>1152.93</v>
      </c>
      <c r="P68" s="337"/>
      <c r="Q68" s="334"/>
      <c r="R68" s="337"/>
      <c r="S68" s="329"/>
      <c r="T68" s="291">
        <f>F66+O68+S66</f>
        <v>1190.1599999999999</v>
      </c>
    </row>
    <row r="69" spans="2:20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</row>
    <row r="70" spans="2:20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82"/>
    </row>
    <row r="71" spans="2:20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</row>
    <row r="72" spans="2:20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</row>
    <row r="73" spans="2:20" s="141" customFormat="1" ht="15" customHeight="1" x14ac:dyDescent="0.25">
      <c r="B73" s="124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62" t="s">
        <v>7</v>
      </c>
    </row>
    <row r="74" spans="2:20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63"/>
    </row>
    <row r="75" spans="2:20" s="141" customFormat="1" ht="15" customHeight="1" x14ac:dyDescent="0.25">
      <c r="B75" s="261" t="s">
        <v>64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64"/>
    </row>
    <row r="76" spans="2:20" s="141" customFormat="1" x14ac:dyDescent="0.25">
      <c r="B76" s="127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286"/>
    </row>
    <row r="77" spans="2:20" s="141" customFormat="1" x14ac:dyDescent="0.25">
      <c r="B77" s="266" t="s">
        <v>22</v>
      </c>
      <c r="C77" s="336">
        <f>ROUND(B15*C171,6)</f>
        <v>0.33373599999999998</v>
      </c>
      <c r="D77" s="336">
        <f>ROUND(B15*C172,6)</f>
        <v>4.4595999999999997E-2</v>
      </c>
      <c r="E77" s="336">
        <f>C173</f>
        <v>7.9459999999999999E-3</v>
      </c>
      <c r="F77" s="345">
        <f>SUM(C77:E82)</f>
        <v>0.38627800000000001</v>
      </c>
      <c r="G77" s="335" t="s">
        <v>26</v>
      </c>
      <c r="H77" s="240">
        <f t="shared" ref="H77:H82" si="6">F178</f>
        <v>0</v>
      </c>
      <c r="I77" s="336">
        <f>ROUND(B15*F184,6)</f>
        <v>0.128966</v>
      </c>
      <c r="J77" s="336">
        <f>C185</f>
        <v>1.186E-3</v>
      </c>
      <c r="K77" s="336">
        <f>C186</f>
        <v>1.4455000000000001E-2</v>
      </c>
      <c r="L77" s="335" t="s">
        <v>26</v>
      </c>
      <c r="M77" s="335" t="s">
        <v>26</v>
      </c>
      <c r="N77" s="335" t="s">
        <v>26</v>
      </c>
      <c r="O77" s="187">
        <f>H77+I77+J77+K77</f>
        <v>0.14460699999999999</v>
      </c>
      <c r="P77" s="351">
        <f>C192</f>
        <v>1.2695E-2</v>
      </c>
      <c r="Q77" s="193">
        <f t="shared" ref="Q77:Q82" si="7">C193</f>
        <v>0</v>
      </c>
      <c r="R77" s="336">
        <f>C199</f>
        <v>4.6379999999999998E-3</v>
      </c>
      <c r="S77" s="187">
        <f>+P77+Q77+R77</f>
        <v>1.7333000000000001E-2</v>
      </c>
      <c r="T77" s="287">
        <f>F77+O77+S77</f>
        <v>0.54821800000000009</v>
      </c>
    </row>
    <row r="78" spans="2:20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0.11729200000000001</v>
      </c>
      <c r="I78" s="336"/>
      <c r="J78" s="336"/>
      <c r="K78" s="336"/>
      <c r="L78" s="335"/>
      <c r="M78" s="335"/>
      <c r="N78" s="335"/>
      <c r="O78" s="187">
        <f>H78+I77+J77+K77</f>
        <v>0.26189899999999999</v>
      </c>
      <c r="P78" s="351"/>
      <c r="Q78" s="193">
        <f t="shared" si="7"/>
        <v>4.6199999999999998E-2</v>
      </c>
      <c r="R78" s="336"/>
      <c r="S78" s="187">
        <f>+P77+Q78+R77</f>
        <v>6.3532999999999992E-2</v>
      </c>
      <c r="T78" s="287">
        <f>F77+O78+S78</f>
        <v>0.71170999999999995</v>
      </c>
    </row>
    <row r="79" spans="2:20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0.107354</v>
      </c>
      <c r="I79" s="336"/>
      <c r="J79" s="336"/>
      <c r="K79" s="336"/>
      <c r="L79" s="335"/>
      <c r="M79" s="335"/>
      <c r="N79" s="335"/>
      <c r="O79" s="187">
        <f>H79+I77+J77+K77</f>
        <v>0.25196099999999999</v>
      </c>
      <c r="P79" s="351"/>
      <c r="Q79" s="193">
        <f t="shared" si="7"/>
        <v>2.7300000000000001E-2</v>
      </c>
      <c r="R79" s="336"/>
      <c r="S79" s="187">
        <f>+P77+Q79+R77</f>
        <v>4.4633000000000006E-2</v>
      </c>
      <c r="T79" s="287">
        <f>F77+O79+S79</f>
        <v>0.68287200000000003</v>
      </c>
    </row>
    <row r="80" spans="2:20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0.107806</v>
      </c>
      <c r="I80" s="336"/>
      <c r="J80" s="336"/>
      <c r="K80" s="336"/>
      <c r="L80" s="335"/>
      <c r="M80" s="335"/>
      <c r="N80" s="335"/>
      <c r="O80" s="187">
        <f>H80+I77+J77+K77</f>
        <v>0.252413</v>
      </c>
      <c r="P80" s="351"/>
      <c r="Q80" s="193">
        <f t="shared" si="7"/>
        <v>2.2100000000000002E-2</v>
      </c>
      <c r="R80" s="336"/>
      <c r="S80" s="187">
        <f>+P77+Q80+R77</f>
        <v>3.9432999999999996E-2</v>
      </c>
      <c r="T80" s="287">
        <f>F77+O80+S80</f>
        <v>0.67812399999999995</v>
      </c>
    </row>
    <row r="81" spans="2:20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8.0554000000000001E-2</v>
      </c>
      <c r="I81" s="336"/>
      <c r="J81" s="336"/>
      <c r="K81" s="336"/>
      <c r="L81" s="335"/>
      <c r="M81" s="335"/>
      <c r="N81" s="335"/>
      <c r="O81" s="187">
        <f>H81+I77+J77+K77</f>
        <v>0.22516099999999997</v>
      </c>
      <c r="P81" s="351"/>
      <c r="Q81" s="193">
        <f t="shared" si="7"/>
        <v>1.5800000000000002E-2</v>
      </c>
      <c r="R81" s="336"/>
      <c r="S81" s="187">
        <f>+P77+Q81+R77</f>
        <v>3.3132999999999996E-2</v>
      </c>
      <c r="T81" s="287">
        <f>F77+O81+S81</f>
        <v>0.64457199999999992</v>
      </c>
    </row>
    <row r="82" spans="2:20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4.0804E-2</v>
      </c>
      <c r="I82" s="337"/>
      <c r="J82" s="337"/>
      <c r="K82" s="337"/>
      <c r="L82" s="338"/>
      <c r="M82" s="338"/>
      <c r="N82" s="338"/>
      <c r="O82" s="187">
        <f>H82+I77+J77+K77</f>
        <v>0.18541099999999999</v>
      </c>
      <c r="P82" s="352"/>
      <c r="Q82" s="195">
        <f t="shared" si="7"/>
        <v>6.6E-3</v>
      </c>
      <c r="R82" s="337"/>
      <c r="S82" s="187">
        <f>+P77+Q82+R77</f>
        <v>2.3932999999999999E-2</v>
      </c>
      <c r="T82" s="287">
        <f>F77+O82+S82</f>
        <v>0.59562199999999998</v>
      </c>
    </row>
    <row r="83" spans="2:20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288"/>
    </row>
    <row r="84" spans="2:20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63.36</v>
      </c>
      <c r="F84" s="328">
        <f>SUM(C84:E86)</f>
        <v>63.36</v>
      </c>
      <c r="G84" s="201">
        <f>F175</f>
        <v>65.88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65.88</v>
      </c>
      <c r="P84" s="335" t="s">
        <v>26</v>
      </c>
      <c r="Q84" s="333">
        <f>D193</f>
        <v>-26.13</v>
      </c>
      <c r="R84" s="335" t="s">
        <v>26</v>
      </c>
      <c r="S84" s="328">
        <f>Q84</f>
        <v>-26.13</v>
      </c>
      <c r="T84" s="289">
        <f>F84+O84+S84</f>
        <v>103.11000000000001</v>
      </c>
    </row>
    <row r="85" spans="2:20" s="141" customFormat="1" x14ac:dyDescent="0.25">
      <c r="B85" s="264" t="s">
        <v>18</v>
      </c>
      <c r="C85" s="336"/>
      <c r="D85" s="336"/>
      <c r="E85" s="333"/>
      <c r="F85" s="328"/>
      <c r="G85" s="201">
        <f>F176</f>
        <v>460.09000000000003</v>
      </c>
      <c r="H85" s="336"/>
      <c r="I85" s="336"/>
      <c r="J85" s="336"/>
      <c r="K85" s="336"/>
      <c r="L85" s="333"/>
      <c r="M85" s="333"/>
      <c r="N85" s="333"/>
      <c r="O85" s="268">
        <f>G85+L84+M84+N84</f>
        <v>460.09000000000003</v>
      </c>
      <c r="P85" s="336"/>
      <c r="Q85" s="333"/>
      <c r="R85" s="336"/>
      <c r="S85" s="328"/>
      <c r="T85" s="290">
        <f>F84+O85+S84</f>
        <v>497.32000000000005</v>
      </c>
    </row>
    <row r="86" spans="2:20" s="141" customFormat="1" x14ac:dyDescent="0.25">
      <c r="B86" s="265" t="s">
        <v>19</v>
      </c>
      <c r="C86" s="337"/>
      <c r="D86" s="337"/>
      <c r="E86" s="334"/>
      <c r="F86" s="329"/>
      <c r="G86" s="204">
        <f>F177</f>
        <v>960.54000000000008</v>
      </c>
      <c r="H86" s="337"/>
      <c r="I86" s="337"/>
      <c r="J86" s="337"/>
      <c r="K86" s="337"/>
      <c r="L86" s="334"/>
      <c r="M86" s="334"/>
      <c r="N86" s="334"/>
      <c r="O86" s="269">
        <f>G86+L84+M84+N84</f>
        <v>960.54000000000008</v>
      </c>
      <c r="P86" s="337"/>
      <c r="Q86" s="334"/>
      <c r="R86" s="337"/>
      <c r="S86" s="329"/>
      <c r="T86" s="291">
        <f>F84+O86+S84</f>
        <v>997.7700000000001</v>
      </c>
    </row>
    <row r="87" spans="2:20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</row>
    <row r="88" spans="2:20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82"/>
    </row>
    <row r="89" spans="2:20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</row>
    <row r="90" spans="2:20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</row>
    <row r="91" spans="2:20" s="141" customFormat="1" ht="15" customHeight="1" x14ac:dyDescent="0.25">
      <c r="B91" s="124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62" t="s">
        <v>7</v>
      </c>
    </row>
    <row r="92" spans="2:20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63"/>
    </row>
    <row r="93" spans="2:20" s="141" customFormat="1" ht="15" customHeight="1" x14ac:dyDescent="0.25">
      <c r="B93" s="261" t="s">
        <v>64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64"/>
    </row>
    <row r="94" spans="2:20" s="141" customFormat="1" x14ac:dyDescent="0.25">
      <c r="B94" s="127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286"/>
    </row>
    <row r="95" spans="2:20" s="141" customFormat="1" x14ac:dyDescent="0.25">
      <c r="B95" s="266" t="s">
        <v>22</v>
      </c>
      <c r="C95" s="336">
        <f>ROUND(B15*C171,6)</f>
        <v>0.33373599999999998</v>
      </c>
      <c r="D95" s="336">
        <f>ROUND(B15*C172,6)</f>
        <v>4.4595999999999997E-2</v>
      </c>
      <c r="E95" s="336">
        <f>C173</f>
        <v>7.9459999999999999E-3</v>
      </c>
      <c r="F95" s="345">
        <f>SUM(C95:E100)</f>
        <v>0.38627800000000001</v>
      </c>
      <c r="G95" s="335" t="s">
        <v>26</v>
      </c>
      <c r="H95" s="193">
        <f t="shared" ref="H95:H100" si="8">G178</f>
        <v>0</v>
      </c>
      <c r="I95" s="336">
        <f>ROUND(B15*G184,6)</f>
        <v>0.128966</v>
      </c>
      <c r="J95" s="336">
        <f>C185</f>
        <v>1.186E-3</v>
      </c>
      <c r="K95" s="336">
        <f>C186</f>
        <v>1.4455000000000001E-2</v>
      </c>
      <c r="L95" s="335" t="s">
        <v>26</v>
      </c>
      <c r="M95" s="335" t="s">
        <v>26</v>
      </c>
      <c r="N95" s="335" t="s">
        <v>26</v>
      </c>
      <c r="O95" s="187">
        <f>H95+I95+J95+K95</f>
        <v>0.14460699999999999</v>
      </c>
      <c r="P95" s="336">
        <f>C192</f>
        <v>1.2695E-2</v>
      </c>
      <c r="Q95" s="193">
        <f t="shared" ref="Q95:Q100" si="9">C193</f>
        <v>0</v>
      </c>
      <c r="R95" s="336">
        <f>C199</f>
        <v>4.6379999999999998E-3</v>
      </c>
      <c r="S95" s="187">
        <f>+P95+Q95+R95</f>
        <v>1.7333000000000001E-2</v>
      </c>
      <c r="T95" s="287">
        <f>F95+O95+S95</f>
        <v>0.54821800000000009</v>
      </c>
    </row>
    <row r="96" spans="2:20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0.16543099999999999</v>
      </c>
      <c r="I96" s="336"/>
      <c r="J96" s="336"/>
      <c r="K96" s="336"/>
      <c r="L96" s="335"/>
      <c r="M96" s="335"/>
      <c r="N96" s="335"/>
      <c r="O96" s="187">
        <f>H96+I95+J95+K95</f>
        <v>0.31003800000000004</v>
      </c>
      <c r="P96" s="336"/>
      <c r="Q96" s="193">
        <f t="shared" si="9"/>
        <v>4.6199999999999998E-2</v>
      </c>
      <c r="R96" s="336"/>
      <c r="S96" s="187">
        <f>+P95+Q96+R95</f>
        <v>6.3532999999999992E-2</v>
      </c>
      <c r="T96" s="287">
        <f>F95+O96+S96</f>
        <v>0.759849</v>
      </c>
    </row>
    <row r="97" spans="2:20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0.15141499999999999</v>
      </c>
      <c r="I97" s="336"/>
      <c r="J97" s="336"/>
      <c r="K97" s="336"/>
      <c r="L97" s="335"/>
      <c r="M97" s="335"/>
      <c r="N97" s="335"/>
      <c r="O97" s="187">
        <f>H97+I95+J95+K95</f>
        <v>0.29602200000000001</v>
      </c>
      <c r="P97" s="336"/>
      <c r="Q97" s="193">
        <f t="shared" si="9"/>
        <v>2.7300000000000001E-2</v>
      </c>
      <c r="R97" s="336"/>
      <c r="S97" s="187">
        <f>+P95+Q97+R95</f>
        <v>4.4633000000000006E-2</v>
      </c>
      <c r="T97" s="287">
        <f>F95+O97+S97</f>
        <v>0.72693300000000005</v>
      </c>
    </row>
    <row r="98" spans="2:20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0.15205199999999999</v>
      </c>
      <c r="I98" s="336"/>
      <c r="J98" s="336"/>
      <c r="K98" s="336"/>
      <c r="L98" s="335"/>
      <c r="M98" s="335"/>
      <c r="N98" s="335"/>
      <c r="O98" s="187">
        <f>H98+I95+J95+K95</f>
        <v>0.29665900000000001</v>
      </c>
      <c r="P98" s="336"/>
      <c r="Q98" s="193">
        <f t="shared" si="9"/>
        <v>2.2100000000000002E-2</v>
      </c>
      <c r="R98" s="336"/>
      <c r="S98" s="187">
        <f>+P95+Q98+R95</f>
        <v>3.9432999999999996E-2</v>
      </c>
      <c r="T98" s="287">
        <f>F95+O98+S98</f>
        <v>0.72236999999999996</v>
      </c>
    </row>
    <row r="99" spans="2:20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0.11361399999999999</v>
      </c>
      <c r="I99" s="336"/>
      <c r="J99" s="336"/>
      <c r="K99" s="336"/>
      <c r="L99" s="335"/>
      <c r="M99" s="335"/>
      <c r="N99" s="335"/>
      <c r="O99" s="187">
        <f>H99+I95+J95+K95</f>
        <v>0.25822099999999998</v>
      </c>
      <c r="P99" s="336"/>
      <c r="Q99" s="193">
        <f t="shared" si="9"/>
        <v>1.5800000000000002E-2</v>
      </c>
      <c r="R99" s="336"/>
      <c r="S99" s="187">
        <f>+P95+Q99+R95</f>
        <v>3.3132999999999996E-2</v>
      </c>
      <c r="T99" s="287">
        <f>F95+O99+S99</f>
        <v>0.6776319999999999</v>
      </c>
    </row>
    <row r="100" spans="2:20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5.7549999999999997E-2</v>
      </c>
      <c r="I100" s="337"/>
      <c r="J100" s="337"/>
      <c r="K100" s="337"/>
      <c r="L100" s="338"/>
      <c r="M100" s="338"/>
      <c r="N100" s="338"/>
      <c r="O100" s="187">
        <f>H100+I95+J95+K95</f>
        <v>0.20215699999999998</v>
      </c>
      <c r="P100" s="337"/>
      <c r="Q100" s="193">
        <f t="shared" si="9"/>
        <v>6.6E-3</v>
      </c>
      <c r="R100" s="337"/>
      <c r="S100" s="187">
        <f>+P95+Q100+R95</f>
        <v>2.3932999999999999E-2</v>
      </c>
      <c r="T100" s="287">
        <f>F95+O100+S100</f>
        <v>0.61236800000000002</v>
      </c>
    </row>
    <row r="101" spans="2:20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288"/>
    </row>
    <row r="102" spans="2:20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63.36</v>
      </c>
      <c r="F102" s="328">
        <f>SUM(C102:E104)</f>
        <v>63.36</v>
      </c>
      <c r="G102" s="201">
        <f>G175</f>
        <v>85.08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-0.56999999999999995</v>
      </c>
      <c r="N102" s="333">
        <f>G189</f>
        <v>0</v>
      </c>
      <c r="O102" s="202">
        <f>G102+L102+M102+N102</f>
        <v>84.17</v>
      </c>
      <c r="P102" s="335" t="s">
        <v>26</v>
      </c>
      <c r="Q102" s="333">
        <f>D193</f>
        <v>-26.13</v>
      </c>
      <c r="R102" s="335" t="s">
        <v>26</v>
      </c>
      <c r="S102" s="328">
        <f>Q102</f>
        <v>-26.13</v>
      </c>
      <c r="T102" s="289">
        <f>F102+O102+S102</f>
        <v>121.4</v>
      </c>
    </row>
    <row r="103" spans="2:20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596.30000000000007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595.39</v>
      </c>
      <c r="P103" s="336"/>
      <c r="Q103" s="333"/>
      <c r="R103" s="336"/>
      <c r="S103" s="328"/>
      <c r="T103" s="290">
        <f>F102+O103+S102</f>
        <v>632.62</v>
      </c>
    </row>
    <row r="104" spans="2:20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1227.19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1226.2800000000002</v>
      </c>
      <c r="P104" s="337"/>
      <c r="Q104" s="334"/>
      <c r="R104" s="337"/>
      <c r="S104" s="329"/>
      <c r="T104" s="291">
        <f>F102+O104+S102</f>
        <v>1263.51</v>
      </c>
    </row>
    <row r="105" spans="2:20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</row>
    <row r="106" spans="2:20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82"/>
    </row>
    <row r="107" spans="2:20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</row>
    <row r="108" spans="2:20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</row>
    <row r="109" spans="2:20" s="141" customFormat="1" ht="15" customHeight="1" x14ac:dyDescent="0.25">
      <c r="B109" s="124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62" t="s">
        <v>7</v>
      </c>
    </row>
    <row r="110" spans="2:20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63"/>
    </row>
    <row r="111" spans="2:20" s="141" customFormat="1" ht="15" customHeight="1" x14ac:dyDescent="0.25">
      <c r="B111" s="261" t="s">
        <v>64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64"/>
    </row>
    <row r="112" spans="2:20" s="141" customFormat="1" x14ac:dyDescent="0.25">
      <c r="B112" s="127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286"/>
    </row>
    <row r="113" spans="2:20" s="141" customFormat="1" x14ac:dyDescent="0.25">
      <c r="B113" s="266" t="s">
        <v>22</v>
      </c>
      <c r="C113" s="336">
        <f>ROUND(B15*C171,6)</f>
        <v>0.33373599999999998</v>
      </c>
      <c r="D113" s="336">
        <f>ROUND(B15*C172,6)</f>
        <v>4.4595999999999997E-2</v>
      </c>
      <c r="E113" s="336">
        <f>C173</f>
        <v>7.9459999999999999E-3</v>
      </c>
      <c r="F113" s="345">
        <f>SUM(C113:E118)</f>
        <v>0.38627800000000001</v>
      </c>
      <c r="G113" s="335" t="s">
        <v>26</v>
      </c>
      <c r="H113" s="240">
        <f t="shared" ref="H113:H118" si="10">H178</f>
        <v>0</v>
      </c>
      <c r="I113" s="336">
        <f>ROUND(B15*H184,6)</f>
        <v>0.128966</v>
      </c>
      <c r="J113" s="336">
        <f>C185</f>
        <v>1.186E-3</v>
      </c>
      <c r="K113" s="336">
        <f>C186</f>
        <v>1.4455000000000001E-2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0.14460699999999999</v>
      </c>
      <c r="P113" s="351">
        <f>C192</f>
        <v>1.2695E-2</v>
      </c>
      <c r="Q113" s="193">
        <f t="shared" ref="Q113:Q118" si="11">C193</f>
        <v>0</v>
      </c>
      <c r="R113" s="336">
        <f>C199</f>
        <v>4.6379999999999998E-3</v>
      </c>
      <c r="S113" s="187">
        <f>+P113+Q113+R113</f>
        <v>1.7333000000000001E-2</v>
      </c>
      <c r="T113" s="287">
        <f>F113+O113+S113</f>
        <v>0.54821800000000009</v>
      </c>
    </row>
    <row r="114" spans="2:20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0.22603600000000001</v>
      </c>
      <c r="I114" s="336"/>
      <c r="J114" s="336"/>
      <c r="K114" s="336"/>
      <c r="L114" s="335"/>
      <c r="M114" s="349"/>
      <c r="N114" s="335"/>
      <c r="O114" s="187">
        <f>H114+I113+J113+K113</f>
        <v>0.37064300000000006</v>
      </c>
      <c r="P114" s="351"/>
      <c r="Q114" s="193">
        <f t="shared" si="11"/>
        <v>4.6199999999999998E-2</v>
      </c>
      <c r="R114" s="336"/>
      <c r="S114" s="187">
        <f>+P113+Q114+R113</f>
        <v>6.3532999999999992E-2</v>
      </c>
      <c r="T114" s="287">
        <f>F113+O114+S114</f>
        <v>0.82045400000000002</v>
      </c>
    </row>
    <row r="115" spans="2:20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0.20688600000000001</v>
      </c>
      <c r="I115" s="336"/>
      <c r="J115" s="336"/>
      <c r="K115" s="336"/>
      <c r="L115" s="335"/>
      <c r="M115" s="349"/>
      <c r="N115" s="335"/>
      <c r="O115" s="187">
        <f>H115+I113+J113+K113</f>
        <v>0.35149300000000006</v>
      </c>
      <c r="P115" s="351"/>
      <c r="Q115" s="193">
        <f t="shared" si="11"/>
        <v>2.7300000000000001E-2</v>
      </c>
      <c r="R115" s="336"/>
      <c r="S115" s="187">
        <f>+P113+Q115+R113</f>
        <v>4.4633000000000006E-2</v>
      </c>
      <c r="T115" s="287">
        <f>F113+O115+S115</f>
        <v>0.7824040000000001</v>
      </c>
    </row>
    <row r="116" spans="2:20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0.207756</v>
      </c>
      <c r="I116" s="336"/>
      <c r="J116" s="336"/>
      <c r="K116" s="336"/>
      <c r="L116" s="335"/>
      <c r="M116" s="349"/>
      <c r="N116" s="335"/>
      <c r="O116" s="187">
        <f>H116+I113+J113+K113</f>
        <v>0.35236299999999998</v>
      </c>
      <c r="P116" s="351"/>
      <c r="Q116" s="193">
        <f t="shared" si="11"/>
        <v>2.2100000000000002E-2</v>
      </c>
      <c r="R116" s="336"/>
      <c r="S116" s="187">
        <f>+P113+Q116+R113</f>
        <v>3.9432999999999996E-2</v>
      </c>
      <c r="T116" s="287">
        <f>F113+O116+S116</f>
        <v>0.77807399999999993</v>
      </c>
    </row>
    <row r="117" spans="2:20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0.15523699999999999</v>
      </c>
      <c r="I117" s="336"/>
      <c r="J117" s="336"/>
      <c r="K117" s="336"/>
      <c r="L117" s="335"/>
      <c r="M117" s="349"/>
      <c r="N117" s="335"/>
      <c r="O117" s="187">
        <f>H117+I113+J113+K113</f>
        <v>0.299844</v>
      </c>
      <c r="P117" s="351"/>
      <c r="Q117" s="193">
        <f t="shared" si="11"/>
        <v>1.5800000000000002E-2</v>
      </c>
      <c r="R117" s="336"/>
      <c r="S117" s="187">
        <f>+P113+Q117+R113</f>
        <v>3.3132999999999996E-2</v>
      </c>
      <c r="T117" s="287">
        <f>F113+O117+S117</f>
        <v>0.71925499999999998</v>
      </c>
    </row>
    <row r="118" spans="2:20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7.8634000000000009E-2</v>
      </c>
      <c r="I118" s="337"/>
      <c r="J118" s="337"/>
      <c r="K118" s="337"/>
      <c r="L118" s="338"/>
      <c r="M118" s="350"/>
      <c r="N118" s="338"/>
      <c r="O118" s="187">
        <f>H118+I113+J113+K113</f>
        <v>0.22324099999999999</v>
      </c>
      <c r="P118" s="352"/>
      <c r="Q118" s="195">
        <f t="shared" si="11"/>
        <v>6.6E-3</v>
      </c>
      <c r="R118" s="337"/>
      <c r="S118" s="187">
        <f>+P113+Q118+R113</f>
        <v>2.3932999999999999E-2</v>
      </c>
      <c r="T118" s="287">
        <f>F113+O118+S118</f>
        <v>0.63345200000000002</v>
      </c>
    </row>
    <row r="119" spans="2:20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288"/>
    </row>
    <row r="120" spans="2:20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63.36</v>
      </c>
      <c r="F120" s="328">
        <f>SUM(C120:E122)</f>
        <v>63.36</v>
      </c>
      <c r="G120" s="200">
        <f>H175</f>
        <v>96.38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96.38</v>
      </c>
      <c r="P120" s="335" t="s">
        <v>26</v>
      </c>
      <c r="Q120" s="333">
        <f>D193</f>
        <v>-26.13</v>
      </c>
      <c r="R120" s="335" t="s">
        <v>26</v>
      </c>
      <c r="S120" s="328">
        <f>Q120</f>
        <v>-26.13</v>
      </c>
      <c r="T120" s="289">
        <f>F120+O120+S120</f>
        <v>133.61000000000001</v>
      </c>
    </row>
    <row r="121" spans="2:20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647.40000000000009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647.40000000000009</v>
      </c>
      <c r="P121" s="336"/>
      <c r="Q121" s="333"/>
      <c r="R121" s="336"/>
      <c r="S121" s="328"/>
      <c r="T121" s="290">
        <f>F120+O121+S120</f>
        <v>684.63000000000011</v>
      </c>
    </row>
    <row r="122" spans="2:20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1457.5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1457.5</v>
      </c>
      <c r="P122" s="337"/>
      <c r="Q122" s="334"/>
      <c r="R122" s="337"/>
      <c r="S122" s="329"/>
      <c r="T122" s="291">
        <f>F120+O122+S120</f>
        <v>1494.7299999999998</v>
      </c>
    </row>
    <row r="123" spans="2:20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</row>
    <row r="124" spans="2:20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0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0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</row>
    <row r="127" spans="2:20" s="141" customFormat="1" ht="15" customHeight="1" x14ac:dyDescent="0.25">
      <c r="B127" s="124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62" t="s">
        <v>7</v>
      </c>
    </row>
    <row r="128" spans="2:20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63"/>
    </row>
    <row r="129" spans="2:20" s="141" customFormat="1" ht="15" customHeight="1" x14ac:dyDescent="0.25">
      <c r="B129" s="261" t="s">
        <v>64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64"/>
    </row>
    <row r="130" spans="2:20" s="141" customFormat="1" x14ac:dyDescent="0.25">
      <c r="B130" s="127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6"/>
    </row>
    <row r="131" spans="2:20" s="141" customFormat="1" x14ac:dyDescent="0.25">
      <c r="B131" s="266" t="s">
        <v>22</v>
      </c>
      <c r="C131" s="336">
        <f>ROUND(B15*C171,6)</f>
        <v>0.33373599999999998</v>
      </c>
      <c r="D131" s="336">
        <f>ROUND(B15*C172,6)</f>
        <v>4.4595999999999997E-2</v>
      </c>
      <c r="E131" s="336">
        <f>C173</f>
        <v>7.9459999999999999E-3</v>
      </c>
      <c r="F131" s="345">
        <f>SUM(C131:E136)</f>
        <v>0.38627800000000001</v>
      </c>
      <c r="G131" s="335" t="s">
        <v>26</v>
      </c>
      <c r="H131" s="240">
        <f>I178</f>
        <v>0</v>
      </c>
      <c r="I131" s="336">
        <f>ROUND(B15*I184,6)</f>
        <v>0.128966</v>
      </c>
      <c r="J131" s="336">
        <f>C185</f>
        <v>1.186E-3</v>
      </c>
      <c r="K131" s="336">
        <f>C186</f>
        <v>1.4455000000000001E-2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0.14460699999999999</v>
      </c>
      <c r="P131" s="336">
        <f>C192</f>
        <v>1.2695E-2</v>
      </c>
      <c r="Q131" s="193">
        <f>C193</f>
        <v>0</v>
      </c>
      <c r="R131" s="336">
        <f>C199</f>
        <v>4.6379999999999998E-3</v>
      </c>
      <c r="S131" s="187">
        <f>P131+Q131+R131</f>
        <v>1.7333000000000001E-2</v>
      </c>
      <c r="T131" s="287">
        <f>F131+O131+S131</f>
        <v>0.54821800000000009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0.22603600000000001</v>
      </c>
      <c r="I132" s="336"/>
      <c r="J132" s="336"/>
      <c r="K132" s="336"/>
      <c r="L132" s="335"/>
      <c r="M132" s="335"/>
      <c r="N132" s="335"/>
      <c r="O132" s="187">
        <f>H132+I131+J131+K131</f>
        <v>0.37064300000000006</v>
      </c>
      <c r="P132" s="336"/>
      <c r="Q132" s="193">
        <f t="shared" ref="Q132:Q136" si="13">C194</f>
        <v>4.6199999999999998E-2</v>
      </c>
      <c r="R132" s="336"/>
      <c r="S132" s="187">
        <f>P131+Q132+R131</f>
        <v>6.3532999999999992E-2</v>
      </c>
      <c r="T132" s="287">
        <f>F131+O132+S132</f>
        <v>0.82045400000000002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0.20688600000000001</v>
      </c>
      <c r="I133" s="336"/>
      <c r="J133" s="336"/>
      <c r="K133" s="336"/>
      <c r="L133" s="335"/>
      <c r="M133" s="335"/>
      <c r="N133" s="335"/>
      <c r="O133" s="187">
        <f>H133+I131+J131+K131</f>
        <v>0.35149300000000006</v>
      </c>
      <c r="P133" s="336"/>
      <c r="Q133" s="193">
        <f t="shared" si="13"/>
        <v>2.7300000000000001E-2</v>
      </c>
      <c r="R133" s="336"/>
      <c r="S133" s="187">
        <f>P131+Q133+R131</f>
        <v>4.4633000000000006E-2</v>
      </c>
      <c r="T133" s="287">
        <f>F131+O133+S133</f>
        <v>0.7824040000000001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0.207756</v>
      </c>
      <c r="I134" s="336"/>
      <c r="J134" s="336"/>
      <c r="K134" s="336"/>
      <c r="L134" s="335"/>
      <c r="M134" s="335"/>
      <c r="N134" s="335"/>
      <c r="O134" s="187">
        <f>H134+I131+J131+K131</f>
        <v>0.35236299999999998</v>
      </c>
      <c r="P134" s="336"/>
      <c r="Q134" s="193">
        <f t="shared" si="13"/>
        <v>2.2100000000000002E-2</v>
      </c>
      <c r="R134" s="336"/>
      <c r="S134" s="187">
        <f>P131+Q134+R131</f>
        <v>3.9432999999999996E-2</v>
      </c>
      <c r="T134" s="287">
        <f>F131+O134+S134</f>
        <v>0.77807399999999993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0.15523699999999999</v>
      </c>
      <c r="I135" s="336"/>
      <c r="J135" s="336"/>
      <c r="K135" s="336"/>
      <c r="L135" s="335"/>
      <c r="M135" s="335"/>
      <c r="N135" s="335"/>
      <c r="O135" s="187">
        <f>H135+I131+J131+K131</f>
        <v>0.299844</v>
      </c>
      <c r="P135" s="336"/>
      <c r="Q135" s="193">
        <f t="shared" si="13"/>
        <v>1.5800000000000002E-2</v>
      </c>
      <c r="R135" s="336"/>
      <c r="S135" s="187">
        <f>P131+Q135+R131</f>
        <v>3.3132999999999996E-2</v>
      </c>
      <c r="T135" s="287">
        <f>F131+O135+S135</f>
        <v>0.71925499999999998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7.8634000000000009E-2</v>
      </c>
      <c r="I136" s="337"/>
      <c r="J136" s="337"/>
      <c r="K136" s="337"/>
      <c r="L136" s="338"/>
      <c r="M136" s="338"/>
      <c r="N136" s="338"/>
      <c r="O136" s="251">
        <f>H136+I131+J131+K131</f>
        <v>0.22324099999999999</v>
      </c>
      <c r="P136" s="337"/>
      <c r="Q136" s="195">
        <f t="shared" si="13"/>
        <v>6.6E-3</v>
      </c>
      <c r="R136" s="337"/>
      <c r="S136" s="251">
        <f>P131+Q136+R131</f>
        <v>2.3932999999999999E-2</v>
      </c>
      <c r="T136" s="287">
        <f>F131+O136+S136</f>
        <v>0.63345200000000002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88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63.36</v>
      </c>
      <c r="F138" s="328">
        <f>SUM(C138:E140)</f>
        <v>63.36</v>
      </c>
      <c r="G138" s="200">
        <f>I175</f>
        <v>3728.62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-3632.24</v>
      </c>
      <c r="O138" s="202">
        <f>G138+L138+M138+N138</f>
        <v>96.380000000000109</v>
      </c>
      <c r="P138" s="335" t="s">
        <v>26</v>
      </c>
      <c r="Q138" s="333">
        <f>D193</f>
        <v>-26.13</v>
      </c>
      <c r="R138" s="335" t="s">
        <v>26</v>
      </c>
      <c r="S138" s="328">
        <f>Q138</f>
        <v>-26.13</v>
      </c>
      <c r="T138" s="289">
        <f>F138+O138+S138</f>
        <v>133.61000000000013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4279.6399999999994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647.39999999999964</v>
      </c>
      <c r="P139" s="336"/>
      <c r="Q139" s="333"/>
      <c r="R139" s="336"/>
      <c r="S139" s="328"/>
      <c r="T139" s="290">
        <f>F138+O139+S138</f>
        <v>684.62999999999965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5089.74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1457.5</v>
      </c>
      <c r="P140" s="337"/>
      <c r="Q140" s="334"/>
      <c r="R140" s="337"/>
      <c r="S140" s="329"/>
      <c r="T140" s="291">
        <f>F138+O140+S138</f>
        <v>1494.7299999999998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3" x14ac:dyDescent="0.25">
      <c r="B163" s="150"/>
      <c r="AA163" s="145"/>
      <c r="AB163" s="145"/>
      <c r="AC163" s="145"/>
      <c r="AD163" s="145"/>
      <c r="AE163" s="145"/>
      <c r="AF163" s="145"/>
      <c r="AG163" s="145"/>
    </row>
    <row r="164" spans="2:33" x14ac:dyDescent="0.25">
      <c r="B164" s="150"/>
      <c r="AA164" s="145"/>
      <c r="AB164" s="145"/>
      <c r="AC164" s="145"/>
      <c r="AD164" s="145"/>
      <c r="AE164" s="145"/>
      <c r="AF164" s="145"/>
      <c r="AG164" s="145"/>
    </row>
    <row r="165" spans="2:33" x14ac:dyDescent="0.25">
      <c r="B165" s="150"/>
      <c r="AA165" s="145"/>
      <c r="AB165" s="145"/>
      <c r="AC165" s="145"/>
      <c r="AD165" s="145"/>
      <c r="AE165" s="145"/>
      <c r="AF165" s="145"/>
      <c r="AG165" s="145"/>
    </row>
    <row r="166" spans="2:33" x14ac:dyDescent="0.25">
      <c r="B166" s="150"/>
      <c r="AA166" s="145"/>
      <c r="AB166" s="145"/>
      <c r="AC166" s="145"/>
      <c r="AD166" s="145"/>
      <c r="AE166" s="145"/>
      <c r="AF166" s="145"/>
      <c r="AG166" s="145"/>
    </row>
    <row r="167" spans="2:33" x14ac:dyDescent="0.25">
      <c r="B167" s="150"/>
      <c r="AA167" s="145"/>
      <c r="AB167" s="145"/>
      <c r="AC167" s="145"/>
      <c r="AD167" s="145"/>
      <c r="AE167" s="145"/>
      <c r="AF167" s="145"/>
      <c r="AG167" s="145"/>
    </row>
    <row r="168" spans="2:33" x14ac:dyDescent="0.25">
      <c r="B168" s="150"/>
      <c r="AA168" s="145"/>
      <c r="AB168" s="145"/>
      <c r="AC168" s="145"/>
      <c r="AD168" s="145"/>
      <c r="AE168" s="145"/>
      <c r="AF168" s="145"/>
      <c r="AG168" s="145"/>
    </row>
    <row r="169" spans="2:33" x14ac:dyDescent="0.25">
      <c r="B169" s="150"/>
      <c r="AA169" s="145"/>
      <c r="AB169" s="145"/>
      <c r="AC169" s="145"/>
      <c r="AD169" s="145"/>
      <c r="AE169" s="145"/>
      <c r="AF169" s="145"/>
      <c r="AG169" s="145"/>
    </row>
    <row r="170" spans="2:33" s="253" customFormat="1" x14ac:dyDescent="0.25">
      <c r="B170" s="252"/>
      <c r="T170" s="293"/>
    </row>
    <row r="171" spans="2:33" s="253" customFormat="1" ht="12.75" customHeight="1" x14ac:dyDescent="0.25">
      <c r="B171" s="254" t="s">
        <v>13</v>
      </c>
      <c r="C171" s="255">
        <v>8.6639719999999993</v>
      </c>
      <c r="T171" s="293"/>
    </row>
    <row r="172" spans="2:33" s="253" customFormat="1" ht="12.75" customHeight="1" x14ac:dyDescent="0.25">
      <c r="B172" s="254" t="s">
        <v>14</v>
      </c>
      <c r="C172" s="255">
        <v>1.1577310000000001</v>
      </c>
      <c r="T172" s="293"/>
    </row>
    <row r="173" spans="2:33" s="253" customFormat="1" ht="12.75" customHeight="1" x14ac:dyDescent="0.25">
      <c r="B173" s="256" t="s">
        <v>0</v>
      </c>
      <c r="C173" s="257">
        <v>7.9459999999999999E-3</v>
      </c>
      <c r="D173" s="258">
        <v>63.36</v>
      </c>
      <c r="E173" s="258">
        <v>83.2</v>
      </c>
      <c r="T173" s="293"/>
    </row>
    <row r="174" spans="2:33" s="253" customFormat="1" ht="12.75" customHeight="1" x14ac:dyDescent="0.25">
      <c r="B174" s="252"/>
      <c r="T174" s="293"/>
    </row>
    <row r="175" spans="2:33" s="253" customFormat="1" ht="12.75" customHeight="1" x14ac:dyDescent="0.25">
      <c r="B175" s="256" t="s">
        <v>15</v>
      </c>
      <c r="C175" s="258">
        <v>77.95</v>
      </c>
      <c r="D175" s="258">
        <v>67.39</v>
      </c>
      <c r="E175" s="258">
        <v>73.39</v>
      </c>
      <c r="F175" s="258">
        <v>65.88</v>
      </c>
      <c r="G175" s="258">
        <v>85.08</v>
      </c>
      <c r="H175" s="258">
        <v>96.38</v>
      </c>
      <c r="I175" s="258">
        <v>3728.62</v>
      </c>
      <c r="T175" s="293"/>
    </row>
    <row r="176" spans="2:33" s="253" customFormat="1" ht="12.75" customHeight="1" x14ac:dyDescent="0.25">
      <c r="B176" s="256"/>
      <c r="C176" s="258">
        <v>537.88</v>
      </c>
      <c r="D176" s="258">
        <v>469.74</v>
      </c>
      <c r="E176" s="258">
        <v>468.45000000000005</v>
      </c>
      <c r="F176" s="258">
        <v>460.09000000000003</v>
      </c>
      <c r="G176" s="258">
        <v>596.30000000000007</v>
      </c>
      <c r="H176" s="258">
        <v>647.40000000000009</v>
      </c>
      <c r="I176" s="258">
        <v>4279.6399999999994</v>
      </c>
      <c r="T176" s="293"/>
    </row>
    <row r="177" spans="2:20" s="253" customFormat="1" ht="12.75" customHeight="1" x14ac:dyDescent="0.25">
      <c r="B177" s="256"/>
      <c r="C177" s="258">
        <v>1137.8000000000002</v>
      </c>
      <c r="D177" s="258">
        <v>975.12000000000012</v>
      </c>
      <c r="E177" s="258">
        <v>1152.93</v>
      </c>
      <c r="F177" s="258">
        <v>960.54000000000008</v>
      </c>
      <c r="G177" s="258">
        <v>1227.19</v>
      </c>
      <c r="H177" s="258">
        <v>1457.5</v>
      </c>
      <c r="I177" s="258">
        <v>5089.74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9.4791000000000014E-2</v>
      </c>
      <c r="D179" s="257">
        <v>6.9823999999999997E-2</v>
      </c>
      <c r="E179" s="257">
        <v>9.5524999999999999E-2</v>
      </c>
      <c r="F179" s="257">
        <v>0.11729200000000001</v>
      </c>
      <c r="G179" s="257">
        <v>0.16543099999999999</v>
      </c>
      <c r="H179" s="257">
        <v>0.22603600000000001</v>
      </c>
      <c r="I179" s="257">
        <v>0.22603600000000001</v>
      </c>
      <c r="T179" s="293"/>
    </row>
    <row r="180" spans="2:20" s="253" customFormat="1" ht="12.75" customHeight="1" x14ac:dyDescent="0.25">
      <c r="B180" s="252"/>
      <c r="C180" s="257">
        <v>8.6760000000000004E-2</v>
      </c>
      <c r="D180" s="257">
        <v>6.3909000000000007E-2</v>
      </c>
      <c r="E180" s="257">
        <v>8.7431999999999996E-2</v>
      </c>
      <c r="F180" s="257">
        <v>0.107354</v>
      </c>
      <c r="G180" s="257">
        <v>0.15141499999999999</v>
      </c>
      <c r="H180" s="257">
        <v>0.20688600000000001</v>
      </c>
      <c r="I180" s="257">
        <v>0.20688600000000001</v>
      </c>
      <c r="T180" s="293"/>
    </row>
    <row r="181" spans="2:20" s="253" customFormat="1" ht="12.75" customHeight="1" x14ac:dyDescent="0.25">
      <c r="B181" s="252"/>
      <c r="C181" s="257">
        <v>8.7125000000000008E-2</v>
      </c>
      <c r="D181" s="257">
        <v>6.4177999999999999E-2</v>
      </c>
      <c r="E181" s="257">
        <v>8.7799999999999989E-2</v>
      </c>
      <c r="F181" s="257">
        <v>0.107806</v>
      </c>
      <c r="G181" s="257">
        <v>0.15205199999999999</v>
      </c>
      <c r="H181" s="257">
        <v>0.207756</v>
      </c>
      <c r="I181" s="257">
        <v>0.207756</v>
      </c>
      <c r="T181" s="293"/>
    </row>
    <row r="182" spans="2:20" s="253" customFormat="1" ht="12.75" customHeight="1" x14ac:dyDescent="0.25">
      <c r="B182" s="252"/>
      <c r="C182" s="257">
        <v>6.5099999999999991E-2</v>
      </c>
      <c r="D182" s="257">
        <v>4.7953999999999997E-2</v>
      </c>
      <c r="E182" s="257">
        <v>6.5604999999999997E-2</v>
      </c>
      <c r="F182" s="257">
        <v>8.0554000000000001E-2</v>
      </c>
      <c r="G182" s="257">
        <v>0.11361399999999999</v>
      </c>
      <c r="H182" s="257">
        <v>0.15523699999999999</v>
      </c>
      <c r="I182" s="257">
        <v>0.15523699999999999</v>
      </c>
      <c r="T182" s="293"/>
    </row>
    <row r="183" spans="2:20" s="253" customFormat="1" ht="12.75" customHeight="1" x14ac:dyDescent="0.25">
      <c r="B183" s="252"/>
      <c r="C183" s="257">
        <v>3.2975999999999998E-2</v>
      </c>
      <c r="D183" s="257">
        <v>2.4291E-2</v>
      </c>
      <c r="E183" s="257">
        <v>3.3231000000000004E-2</v>
      </c>
      <c r="F183" s="257">
        <v>4.0804E-2</v>
      </c>
      <c r="G183" s="257">
        <v>5.7549999999999997E-2</v>
      </c>
      <c r="H183" s="257">
        <v>7.8634000000000009E-2</v>
      </c>
      <c r="I183" s="257">
        <v>7.8634000000000009E-2</v>
      </c>
      <c r="T183" s="293"/>
    </row>
    <row r="184" spans="2:20" s="253" customFormat="1" ht="12.75" customHeight="1" x14ac:dyDescent="0.25">
      <c r="B184" s="254" t="s">
        <v>6</v>
      </c>
      <c r="C184" s="255">
        <v>3.348017</v>
      </c>
      <c r="D184" s="255">
        <v>3.348017</v>
      </c>
      <c r="E184" s="255">
        <v>3.348017</v>
      </c>
      <c r="F184" s="255">
        <v>3.348017</v>
      </c>
      <c r="G184" s="255">
        <v>3.348017</v>
      </c>
      <c r="H184" s="255">
        <v>3.348017</v>
      </c>
      <c r="I184" s="255">
        <v>3.348017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1.4455000000000001E-2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-0.25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0.08</v>
      </c>
      <c r="D188" s="259">
        <v>0.06</v>
      </c>
      <c r="E188" s="259">
        <v>0</v>
      </c>
      <c r="F188" s="259">
        <v>0</v>
      </c>
      <c r="G188" s="259">
        <v>-0.56999999999999995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-3632.24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-26.13</v>
      </c>
      <c r="T193" s="293"/>
    </row>
    <row r="194" spans="2:20" s="253" customFormat="1" ht="12.75" customHeight="1" x14ac:dyDescent="0.25">
      <c r="C194" s="257">
        <v>4.6199999999999998E-2</v>
      </c>
      <c r="T194" s="293"/>
    </row>
    <row r="195" spans="2:20" s="253" customFormat="1" ht="12.75" customHeight="1" x14ac:dyDescent="0.25">
      <c r="B195" s="252"/>
      <c r="C195" s="257">
        <v>2.7300000000000001E-2</v>
      </c>
      <c r="T195" s="293"/>
    </row>
    <row r="196" spans="2:20" s="253" customFormat="1" ht="12.75" customHeight="1" x14ac:dyDescent="0.25">
      <c r="B196" s="252"/>
      <c r="C196" s="257">
        <v>2.2100000000000002E-2</v>
      </c>
      <c r="T196" s="293"/>
    </row>
    <row r="197" spans="2:20" s="253" customFormat="1" ht="12.75" customHeight="1" x14ac:dyDescent="0.25">
      <c r="B197" s="252"/>
      <c r="C197" s="257">
        <v>1.5800000000000002E-2</v>
      </c>
      <c r="T197" s="293"/>
    </row>
    <row r="198" spans="2:20" s="253" customFormat="1" ht="12.75" customHeight="1" x14ac:dyDescent="0.25">
      <c r="B198" s="252"/>
      <c r="C198" s="257">
        <v>6.6E-3</v>
      </c>
      <c r="T198" s="293"/>
    </row>
    <row r="199" spans="2:20" s="253" customFormat="1" ht="12.75" customHeight="1" x14ac:dyDescent="0.25">
      <c r="B199" s="256" t="s">
        <v>17</v>
      </c>
      <c r="C199" s="257">
        <v>4.6379999999999998E-3</v>
      </c>
      <c r="T199" s="293"/>
    </row>
    <row r="200" spans="2:20" s="253" customFormat="1" x14ac:dyDescent="0.25">
      <c r="B200" s="252"/>
      <c r="T200" s="293"/>
    </row>
  </sheetData>
  <mergeCells count="232">
    <mergeCell ref="C141:T141"/>
    <mergeCell ref="F19:F21"/>
    <mergeCell ref="O19:O21"/>
    <mergeCell ref="S19:S21"/>
    <mergeCell ref="C23:C28"/>
    <mergeCell ref="D23:D28"/>
    <mergeCell ref="E23:E28"/>
    <mergeCell ref="F23:F28"/>
    <mergeCell ref="G23:G28"/>
    <mergeCell ref="I23:I28"/>
    <mergeCell ref="M30:M32"/>
    <mergeCell ref="N30:N32"/>
    <mergeCell ref="P30:P32"/>
    <mergeCell ref="Q30:Q32"/>
    <mergeCell ref="R30:R32"/>
    <mergeCell ref="S30:S32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J23:J28"/>
    <mergeCell ref="K23:K28"/>
    <mergeCell ref="L23:L28"/>
    <mergeCell ref="M23:M28"/>
    <mergeCell ref="N23:N28"/>
    <mergeCell ref="P23:P28"/>
    <mergeCell ref="F37:F39"/>
    <mergeCell ref="O37:O39"/>
    <mergeCell ref="S37:S39"/>
    <mergeCell ref="C41:C46"/>
    <mergeCell ref="D41:D46"/>
    <mergeCell ref="E41:E46"/>
    <mergeCell ref="F41:F46"/>
    <mergeCell ref="G41:G46"/>
    <mergeCell ref="I41:I46"/>
    <mergeCell ref="C33:T33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F55:F57"/>
    <mergeCell ref="O55:O57"/>
    <mergeCell ref="S55:S57"/>
    <mergeCell ref="C51:T51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J59:J64"/>
    <mergeCell ref="K59:K64"/>
    <mergeCell ref="L59:L64"/>
    <mergeCell ref="M59:M64"/>
    <mergeCell ref="N59:N64"/>
    <mergeCell ref="P59:P64"/>
    <mergeCell ref="C59:C64"/>
    <mergeCell ref="D59:D64"/>
    <mergeCell ref="E59:E64"/>
    <mergeCell ref="F59:F64"/>
    <mergeCell ref="G59:G64"/>
    <mergeCell ref="I59:I64"/>
    <mergeCell ref="O73:O75"/>
    <mergeCell ref="S73:S75"/>
    <mergeCell ref="C77:C82"/>
    <mergeCell ref="D77:D82"/>
    <mergeCell ref="E77:E82"/>
    <mergeCell ref="F77:F82"/>
    <mergeCell ref="G77:G82"/>
    <mergeCell ref="I77:I82"/>
    <mergeCell ref="M66:M68"/>
    <mergeCell ref="N66:N68"/>
    <mergeCell ref="P66:P68"/>
    <mergeCell ref="Q66:Q68"/>
    <mergeCell ref="R66:R68"/>
    <mergeCell ref="S66:S68"/>
    <mergeCell ref="C69:T69"/>
    <mergeCell ref="R77:R82"/>
    <mergeCell ref="J77:J82"/>
    <mergeCell ref="K77:K82"/>
    <mergeCell ref="L77:L82"/>
    <mergeCell ref="M77:M82"/>
    <mergeCell ref="N77:N82"/>
    <mergeCell ref="P77:P82"/>
    <mergeCell ref="F73:F75"/>
    <mergeCell ref="S91:S93"/>
    <mergeCell ref="C95:C100"/>
    <mergeCell ref="D95:D100"/>
    <mergeCell ref="E95:E100"/>
    <mergeCell ref="F95:F100"/>
    <mergeCell ref="G95:G100"/>
    <mergeCell ref="I95:I100"/>
    <mergeCell ref="M84:M86"/>
    <mergeCell ref="N84:N86"/>
    <mergeCell ref="P84:P86"/>
    <mergeCell ref="Q84:Q86"/>
    <mergeCell ref="R84:R86"/>
    <mergeCell ref="S84:S86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L102:L104"/>
    <mergeCell ref="J95:J100"/>
    <mergeCell ref="K95:K100"/>
    <mergeCell ref="L95:L100"/>
    <mergeCell ref="M95:M100"/>
    <mergeCell ref="N95:N100"/>
    <mergeCell ref="P95:P100"/>
    <mergeCell ref="F91:F93"/>
    <mergeCell ref="O91:O93"/>
    <mergeCell ref="O109:O111"/>
    <mergeCell ref="S109:S111"/>
    <mergeCell ref="C113:C118"/>
    <mergeCell ref="D113:D118"/>
    <mergeCell ref="E113:E118"/>
    <mergeCell ref="F113:F118"/>
    <mergeCell ref="G113:G118"/>
    <mergeCell ref="I113:I118"/>
    <mergeCell ref="C87:T87"/>
    <mergeCell ref="M102:M104"/>
    <mergeCell ref="N102:N104"/>
    <mergeCell ref="P102:P104"/>
    <mergeCell ref="Q102:Q104"/>
    <mergeCell ref="R102:R104"/>
    <mergeCell ref="S102:S104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C105:T105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F109:F111"/>
    <mergeCell ref="S127:S129"/>
    <mergeCell ref="C131:C136"/>
    <mergeCell ref="D131:D136"/>
    <mergeCell ref="E131:E136"/>
    <mergeCell ref="F131:F136"/>
    <mergeCell ref="G131:G136"/>
    <mergeCell ref="I131:I136"/>
    <mergeCell ref="C123:T123"/>
    <mergeCell ref="B8:T8"/>
    <mergeCell ref="T19:T21"/>
    <mergeCell ref="T37:T39"/>
    <mergeCell ref="T55:T57"/>
    <mergeCell ref="T73:T75"/>
    <mergeCell ref="T91:T93"/>
    <mergeCell ref="T109:T111"/>
    <mergeCell ref="T127:T129"/>
    <mergeCell ref="J131:J136"/>
    <mergeCell ref="K131:K136"/>
    <mergeCell ref="L131:L136"/>
    <mergeCell ref="M131:M136"/>
    <mergeCell ref="N131:N136"/>
    <mergeCell ref="P131:P136"/>
    <mergeCell ref="F127:F129"/>
    <mergeCell ref="O127:O129"/>
    <mergeCell ref="Q138:Q140"/>
    <mergeCell ref="R138:R140"/>
    <mergeCell ref="S138:S140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1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145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</row>
    <row r="2" spans="2:35" s="141" customFormat="1" ht="15" customHeight="1" x14ac:dyDescent="0.25">
      <c r="B2" s="142" t="s">
        <v>51</v>
      </c>
      <c r="C2" s="142"/>
      <c r="D2" s="142"/>
      <c r="E2" s="142"/>
    </row>
    <row r="3" spans="2:35" s="141" customFormat="1" ht="15" customHeight="1" x14ac:dyDescent="0.25">
      <c r="B3" s="143" t="s">
        <v>45</v>
      </c>
      <c r="C3" s="142"/>
      <c r="D3" s="142"/>
      <c r="E3" s="142"/>
    </row>
    <row r="4" spans="2:35" s="141" customFormat="1" ht="15" customHeight="1" x14ac:dyDescent="0.25">
      <c r="B4" s="277" t="s">
        <v>69</v>
      </c>
      <c r="C4" s="142"/>
      <c r="D4" s="142"/>
      <c r="E4" s="14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107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155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8"/>
      <c r="T10" s="155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1"/>
      <c r="T11" s="162"/>
    </row>
    <row r="12" spans="2:35" ht="12.75" customHeight="1" x14ac:dyDescent="0.25">
      <c r="B12" s="163"/>
      <c r="C12" s="164"/>
      <c r="D12" s="164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5"/>
      <c r="T12" s="150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106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173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173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107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0.35366900000000001</v>
      </c>
      <c r="D23" s="336">
        <f>ROUND(B15*C172,6)</f>
        <v>2.6733E-2</v>
      </c>
      <c r="E23" s="336">
        <f>C173</f>
        <v>7.9459999999999999E-3</v>
      </c>
      <c r="F23" s="345">
        <f>SUM(C23:E28)</f>
        <v>0.38834800000000003</v>
      </c>
      <c r="G23" s="335" t="s">
        <v>26</v>
      </c>
      <c r="H23" s="194">
        <f t="shared" ref="H23:H28" si="0">C178</f>
        <v>0</v>
      </c>
      <c r="I23" s="336">
        <f>ROUND(B15*C184,6)</f>
        <v>9.0533000000000002E-2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0.126556</v>
      </c>
      <c r="P23" s="336">
        <f>C192</f>
        <v>2.9416999999999999E-2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3.6708999999999999E-2</v>
      </c>
      <c r="T23" s="317">
        <f>F23+O23+S23</f>
        <v>0.55161300000000002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0.22422900000000001</v>
      </c>
      <c r="P24" s="336"/>
      <c r="Q24" s="193">
        <f t="shared" si="1"/>
        <v>4.9599999999999998E-2</v>
      </c>
      <c r="R24" s="336"/>
      <c r="S24" s="187">
        <f>+P23+Q24+R23</f>
        <v>8.6309000000000011E-2</v>
      </c>
      <c r="T24" s="317">
        <f>F23+O24+S24</f>
        <v>0.69888600000000001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0.21595400000000001</v>
      </c>
      <c r="P25" s="336"/>
      <c r="Q25" s="193">
        <f t="shared" si="1"/>
        <v>2.93E-2</v>
      </c>
      <c r="R25" s="336"/>
      <c r="S25" s="187">
        <f>+P23+Q25+R23</f>
        <v>6.6008999999999998E-2</v>
      </c>
      <c r="T25" s="317">
        <f>F23+O25+S25</f>
        <v>0.67031099999999999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0.21632999999999999</v>
      </c>
      <c r="P26" s="336"/>
      <c r="Q26" s="193">
        <f t="shared" si="1"/>
        <v>2.3699999999999999E-2</v>
      </c>
      <c r="R26" s="336"/>
      <c r="S26" s="187">
        <f>+P23+Q26+R23</f>
        <v>6.0408999999999997E-2</v>
      </c>
      <c r="T26" s="317">
        <f>F23+O26+S26</f>
        <v>0.66508700000000009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0.193636</v>
      </c>
      <c r="P27" s="336"/>
      <c r="Q27" s="193">
        <f t="shared" si="1"/>
        <v>1.7000000000000001E-2</v>
      </c>
      <c r="R27" s="336"/>
      <c r="S27" s="187">
        <f>+P23+Q27+R23</f>
        <v>5.3709E-2</v>
      </c>
      <c r="T27" s="317">
        <f>F23+O27+S27</f>
        <v>0.63569300000000006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0.16053500000000001</v>
      </c>
      <c r="P28" s="337"/>
      <c r="Q28" s="195">
        <f t="shared" si="1"/>
        <v>7.1000000000000004E-3</v>
      </c>
      <c r="R28" s="337"/>
      <c r="S28" s="187">
        <f>+P23+Q28+R23</f>
        <v>4.3809000000000001E-2</v>
      </c>
      <c r="T28" s="317">
        <f>F23+O28+S28</f>
        <v>0.592692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08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107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0.35366900000000001</v>
      </c>
      <c r="D41" s="336">
        <f>ROUND(B15*C172,6)</f>
        <v>2.6733E-2</v>
      </c>
      <c r="E41" s="336">
        <f>C173</f>
        <v>7.9459999999999999E-3</v>
      </c>
      <c r="F41" s="353">
        <f>SUM(C41:E46)</f>
        <v>0.38834800000000003</v>
      </c>
      <c r="G41" s="335" t="s">
        <v>26</v>
      </c>
      <c r="H41" s="225">
        <f t="shared" ref="H41:H46" si="2">D178</f>
        <v>0</v>
      </c>
      <c r="I41" s="336">
        <f>ROUND(B15*D184,6)</f>
        <v>9.0533000000000002E-2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0.126556</v>
      </c>
      <c r="P41" s="351">
        <f>C192</f>
        <v>2.9416999999999999E-2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3.6708999999999999E-2</v>
      </c>
      <c r="T41" s="323">
        <f>F41+O41+S41</f>
        <v>0.55161300000000002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0.19860799999999998</v>
      </c>
      <c r="P42" s="351"/>
      <c r="Q42" s="226">
        <f t="shared" si="3"/>
        <v>4.9599999999999998E-2</v>
      </c>
      <c r="R42" s="336"/>
      <c r="S42" s="187">
        <f>+P41+Q42+R41</f>
        <v>8.6309000000000011E-2</v>
      </c>
      <c r="T42" s="323">
        <f>F41+O42+S42</f>
        <v>0.673265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0.19250400000000001</v>
      </c>
      <c r="P43" s="351"/>
      <c r="Q43" s="226">
        <f t="shared" si="3"/>
        <v>2.93E-2</v>
      </c>
      <c r="R43" s="336"/>
      <c r="S43" s="187">
        <f>+P41+Q43+R41</f>
        <v>6.6008999999999998E-2</v>
      </c>
      <c r="T43" s="323">
        <f>F41+O43+S43</f>
        <v>0.64686100000000002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0.19278100000000001</v>
      </c>
      <c r="P44" s="351"/>
      <c r="Q44" s="226">
        <f t="shared" si="3"/>
        <v>2.3699999999999999E-2</v>
      </c>
      <c r="R44" s="336"/>
      <c r="S44" s="187">
        <f>+P41+Q44+R41</f>
        <v>6.0408999999999997E-2</v>
      </c>
      <c r="T44" s="323">
        <f>F41+O44+S44</f>
        <v>0.64153800000000005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0.17604</v>
      </c>
      <c r="P45" s="351"/>
      <c r="Q45" s="226">
        <f t="shared" si="3"/>
        <v>1.7000000000000001E-2</v>
      </c>
      <c r="R45" s="336"/>
      <c r="S45" s="187">
        <f>+P41+Q45+R41</f>
        <v>5.3709E-2</v>
      </c>
      <c r="T45" s="323">
        <f>F41+O45+S45</f>
        <v>0.61809700000000001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0.15162200000000001</v>
      </c>
      <c r="P46" s="352"/>
      <c r="Q46" s="227">
        <f t="shared" si="3"/>
        <v>7.1000000000000004E-3</v>
      </c>
      <c r="R46" s="337"/>
      <c r="S46" s="187">
        <f>+P41+Q46+R41</f>
        <v>4.3809000000000001E-2</v>
      </c>
      <c r="T46" s="323">
        <f>F41+O46+S46</f>
        <v>0.58377900000000005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08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3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3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107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0.35366900000000001</v>
      </c>
      <c r="D59" s="336">
        <f>ROUND(B15*C172,6)</f>
        <v>2.6733E-2</v>
      </c>
      <c r="E59" s="336">
        <f>C173</f>
        <v>7.9459999999999999E-3</v>
      </c>
      <c r="F59" s="345">
        <f>SUM(C59:E64)</f>
        <v>0.38834800000000003</v>
      </c>
      <c r="G59" s="335" t="s">
        <v>26</v>
      </c>
      <c r="H59" s="240">
        <f t="shared" ref="H59:H64" si="4">E178</f>
        <v>0</v>
      </c>
      <c r="I59" s="336">
        <f>ROUND(B15*E184,6)</f>
        <v>9.0533000000000002E-2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0.126556</v>
      </c>
      <c r="P59" s="351">
        <f>C192</f>
        <v>2.9416999999999999E-2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3.6708999999999999E-2</v>
      </c>
      <c r="T59" s="317">
        <f>F59+O59+S59</f>
        <v>0.55161300000000002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0.22565500000000002</v>
      </c>
      <c r="P60" s="351"/>
      <c r="Q60" s="193">
        <f t="shared" si="5"/>
        <v>4.9599999999999998E-2</v>
      </c>
      <c r="R60" s="336"/>
      <c r="S60" s="187">
        <f>+P59+Q60+R59</f>
        <v>8.6309000000000011E-2</v>
      </c>
      <c r="T60" s="317">
        <f>F59+O60+S60</f>
        <v>0.70031200000000005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0.21725900000000001</v>
      </c>
      <c r="P61" s="351"/>
      <c r="Q61" s="193">
        <f t="shared" si="5"/>
        <v>2.93E-2</v>
      </c>
      <c r="R61" s="336"/>
      <c r="S61" s="187">
        <f>+P59+Q61+R59</f>
        <v>6.6008999999999998E-2</v>
      </c>
      <c r="T61" s="317">
        <f>F59+O61+S61</f>
        <v>0.67161599999999999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0.217641</v>
      </c>
      <c r="P62" s="351"/>
      <c r="Q62" s="193">
        <f t="shared" si="5"/>
        <v>2.3699999999999999E-2</v>
      </c>
      <c r="R62" s="336"/>
      <c r="S62" s="187">
        <f>+P59+Q62+R59</f>
        <v>6.0408999999999997E-2</v>
      </c>
      <c r="T62" s="317">
        <f>F59+O62+S62</f>
        <v>0.66639800000000005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0.19461500000000001</v>
      </c>
      <c r="P63" s="351"/>
      <c r="Q63" s="193">
        <f t="shared" si="5"/>
        <v>1.7000000000000001E-2</v>
      </c>
      <c r="R63" s="336"/>
      <c r="S63" s="187">
        <f>+P59+Q63+R59</f>
        <v>5.3709E-2</v>
      </c>
      <c r="T63" s="317">
        <f>F59+O63+S63</f>
        <v>0.63667200000000002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0.16103100000000001</v>
      </c>
      <c r="P64" s="352"/>
      <c r="Q64" s="195">
        <f t="shared" si="5"/>
        <v>7.1000000000000004E-3</v>
      </c>
      <c r="R64" s="337"/>
      <c r="S64" s="187">
        <f>+P59+Q64+R59</f>
        <v>4.3809000000000001E-2</v>
      </c>
      <c r="T64" s="317">
        <f>F59+O64+S64</f>
        <v>0.59318800000000005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08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107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0.35366900000000001</v>
      </c>
      <c r="D77" s="336">
        <f>ROUND(B15*C172,6)</f>
        <v>2.6733E-2</v>
      </c>
      <c r="E77" s="336">
        <f>C173</f>
        <v>7.9459999999999999E-3</v>
      </c>
      <c r="F77" s="345">
        <f>SUM(C77:E82)</f>
        <v>0.38834800000000003</v>
      </c>
      <c r="G77" s="335" t="s">
        <v>26</v>
      </c>
      <c r="H77" s="240">
        <f t="shared" ref="H77:H82" si="6">F178</f>
        <v>0</v>
      </c>
      <c r="I77" s="336">
        <f>ROUND(B15*F184,6)</f>
        <v>9.0533000000000002E-2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0.126556</v>
      </c>
      <c r="P77" s="351">
        <f>C192</f>
        <v>2.9416999999999999E-2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3.6708999999999999E-2</v>
      </c>
      <c r="T77" s="317">
        <f>F77+O77+S77</f>
        <v>0.55161300000000002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0.24675900000000001</v>
      </c>
      <c r="P78" s="351"/>
      <c r="Q78" s="193">
        <f t="shared" si="7"/>
        <v>4.9599999999999998E-2</v>
      </c>
      <c r="R78" s="336"/>
      <c r="S78" s="187">
        <f>+P77+Q78+R77</f>
        <v>8.6309000000000011E-2</v>
      </c>
      <c r="T78" s="317">
        <f>F77+O78+S78</f>
        <v>0.72141600000000006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0.23657500000000001</v>
      </c>
      <c r="P79" s="351"/>
      <c r="Q79" s="193">
        <f t="shared" si="7"/>
        <v>2.93E-2</v>
      </c>
      <c r="R79" s="336"/>
      <c r="S79" s="187">
        <f>+P77+Q79+R77</f>
        <v>6.6008999999999998E-2</v>
      </c>
      <c r="T79" s="317">
        <f>F77+O79+S79</f>
        <v>0.69093199999999999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0.237038</v>
      </c>
      <c r="P80" s="351"/>
      <c r="Q80" s="193">
        <f t="shared" si="7"/>
        <v>2.3699999999999999E-2</v>
      </c>
      <c r="R80" s="336"/>
      <c r="S80" s="187">
        <f>+P77+Q80+R77</f>
        <v>6.0408999999999997E-2</v>
      </c>
      <c r="T80" s="317">
        <f>F77+O80+S80</f>
        <v>0.68579500000000004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0.20910900000000002</v>
      </c>
      <c r="P81" s="351"/>
      <c r="Q81" s="193">
        <f t="shared" si="7"/>
        <v>1.7000000000000001E-2</v>
      </c>
      <c r="R81" s="336"/>
      <c r="S81" s="187">
        <f>+P77+Q81+R77</f>
        <v>5.3709E-2</v>
      </c>
      <c r="T81" s="317">
        <f>F77+O81+S81</f>
        <v>0.65116600000000002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0.16837199999999999</v>
      </c>
      <c r="P82" s="352"/>
      <c r="Q82" s="195">
        <f t="shared" si="7"/>
        <v>7.1000000000000004E-3</v>
      </c>
      <c r="R82" s="337"/>
      <c r="S82" s="187">
        <f>+P77+Q82+R77</f>
        <v>4.3809000000000001E-2</v>
      </c>
      <c r="T82" s="317">
        <f>F77+O82+S82</f>
        <v>0.60052899999999998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08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107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0.35366900000000001</v>
      </c>
      <c r="D95" s="336">
        <f>ROUND(B15*C172,6)</f>
        <v>2.6733E-2</v>
      </c>
      <c r="E95" s="336">
        <f>C173</f>
        <v>7.9459999999999999E-3</v>
      </c>
      <c r="F95" s="345">
        <f>SUM(C95:E100)</f>
        <v>0.38834800000000003</v>
      </c>
      <c r="G95" s="335" t="s">
        <v>26</v>
      </c>
      <c r="H95" s="193">
        <f t="shared" ref="H95:H100" si="8">G178</f>
        <v>0</v>
      </c>
      <c r="I95" s="336">
        <f>ROUND(B15*G184,6)</f>
        <v>9.0533000000000002E-2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0.126556</v>
      </c>
      <c r="P95" s="336">
        <f>C192</f>
        <v>2.9416999999999999E-2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3.6708999999999999E-2</v>
      </c>
      <c r="T95" s="317">
        <f>F95+O95+S95</f>
        <v>0.55161300000000002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0.29808600000000002</v>
      </c>
      <c r="P96" s="336"/>
      <c r="Q96" s="193">
        <f t="shared" si="9"/>
        <v>4.9599999999999998E-2</v>
      </c>
      <c r="R96" s="336"/>
      <c r="S96" s="187">
        <f>+P95+Q96+R95</f>
        <v>8.6309000000000011E-2</v>
      </c>
      <c r="T96" s="317">
        <f>F95+O96+S96</f>
        <v>0.77274299999999996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0.28355399999999997</v>
      </c>
      <c r="P97" s="336"/>
      <c r="Q97" s="193">
        <f t="shared" si="9"/>
        <v>2.93E-2</v>
      </c>
      <c r="R97" s="336"/>
      <c r="S97" s="187">
        <f>+P95+Q97+R95</f>
        <v>6.6008999999999998E-2</v>
      </c>
      <c r="T97" s="317">
        <f>F95+O97+S97</f>
        <v>0.73791099999999998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0.28421399999999997</v>
      </c>
      <c r="P98" s="336"/>
      <c r="Q98" s="193">
        <f t="shared" si="9"/>
        <v>2.3699999999999999E-2</v>
      </c>
      <c r="R98" s="336"/>
      <c r="S98" s="187">
        <f>+P95+Q98+R95</f>
        <v>6.0408999999999997E-2</v>
      </c>
      <c r="T98" s="317">
        <f>F95+O98+S98</f>
        <v>0.73297100000000004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0.24435900000000002</v>
      </c>
      <c r="P99" s="336"/>
      <c r="Q99" s="193">
        <f t="shared" si="9"/>
        <v>1.7000000000000001E-2</v>
      </c>
      <c r="R99" s="336"/>
      <c r="S99" s="187">
        <f>+P95+Q99+R95</f>
        <v>5.3709E-2</v>
      </c>
      <c r="T99" s="317">
        <f>F95+O99+S99</f>
        <v>0.68641600000000003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0.186228</v>
      </c>
      <c r="P100" s="337"/>
      <c r="Q100" s="193">
        <f t="shared" si="9"/>
        <v>7.1000000000000004E-3</v>
      </c>
      <c r="R100" s="337"/>
      <c r="S100" s="187">
        <f>+P95+Q100+R95</f>
        <v>4.3809000000000001E-2</v>
      </c>
      <c r="T100" s="317">
        <f>F95+O100+S100</f>
        <v>0.61838499999999996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08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107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0.35366900000000001</v>
      </c>
      <c r="D113" s="336">
        <f>ROUND(B15*C172,6)</f>
        <v>2.6733E-2</v>
      </c>
      <c r="E113" s="336">
        <f>C173</f>
        <v>7.9459999999999999E-3</v>
      </c>
      <c r="F113" s="345">
        <f>SUM(C113:E118)</f>
        <v>0.38834800000000003</v>
      </c>
      <c r="G113" s="335" t="s">
        <v>26</v>
      </c>
      <c r="H113" s="240">
        <f t="shared" ref="H113:H118" si="10">H178</f>
        <v>0</v>
      </c>
      <c r="I113" s="336">
        <f>ROUND(B15*H184,6)</f>
        <v>9.0533000000000002E-2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0.126556</v>
      </c>
      <c r="P113" s="351">
        <f>C192</f>
        <v>2.9416999999999999E-2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3.6708999999999999E-2</v>
      </c>
      <c r="T113" s="317">
        <f>F113+O113+S113</f>
        <v>0.55161300000000002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0.361873</v>
      </c>
      <c r="P114" s="351"/>
      <c r="Q114" s="193">
        <f t="shared" si="11"/>
        <v>4.9599999999999998E-2</v>
      </c>
      <c r="R114" s="336"/>
      <c r="S114" s="187">
        <f>+P113+Q114+R113</f>
        <v>8.6309000000000011E-2</v>
      </c>
      <c r="T114" s="317">
        <f>F113+O114+S114</f>
        <v>0.83653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0.34193600000000002</v>
      </c>
      <c r="P115" s="351"/>
      <c r="Q115" s="193">
        <f t="shared" si="11"/>
        <v>2.93E-2</v>
      </c>
      <c r="R115" s="336"/>
      <c r="S115" s="187">
        <f>+P113+Q115+R113</f>
        <v>6.6008999999999998E-2</v>
      </c>
      <c r="T115" s="317">
        <f>F113+O115+S115</f>
        <v>0.79629300000000003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0.34284199999999998</v>
      </c>
      <c r="P116" s="351"/>
      <c r="Q116" s="193">
        <f t="shared" si="11"/>
        <v>2.3699999999999999E-2</v>
      </c>
      <c r="R116" s="336"/>
      <c r="S116" s="187">
        <f>+P113+Q116+R113</f>
        <v>6.0408999999999997E-2</v>
      </c>
      <c r="T116" s="317">
        <f>F113+O116+S116</f>
        <v>0.79159900000000005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0.28816600000000003</v>
      </c>
      <c r="P117" s="351"/>
      <c r="Q117" s="193">
        <f t="shared" si="11"/>
        <v>1.7000000000000001E-2</v>
      </c>
      <c r="R117" s="336"/>
      <c r="S117" s="187">
        <f>+P113+Q117+R113</f>
        <v>5.3709E-2</v>
      </c>
      <c r="T117" s="317">
        <f>F113+O117+S117</f>
        <v>0.73022300000000007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0.20841799999999999</v>
      </c>
      <c r="P118" s="352"/>
      <c r="Q118" s="195">
        <f t="shared" si="11"/>
        <v>7.1000000000000004E-3</v>
      </c>
      <c r="R118" s="337"/>
      <c r="S118" s="187">
        <f>+P113+Q118+R113</f>
        <v>4.3809000000000001E-2</v>
      </c>
      <c r="T118" s="317">
        <f>F113+O118+S118</f>
        <v>0.64057500000000001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107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0.35366900000000001</v>
      </c>
      <c r="D131" s="336">
        <f>ROUND(B15*C172,6)</f>
        <v>2.6733E-2</v>
      </c>
      <c r="E131" s="336">
        <f>C173</f>
        <v>7.9459999999999999E-3</v>
      </c>
      <c r="F131" s="345">
        <f>SUM(C131:E136)</f>
        <v>0.38834800000000003</v>
      </c>
      <c r="G131" s="335" t="s">
        <v>26</v>
      </c>
      <c r="H131" s="240">
        <f>I178</f>
        <v>0</v>
      </c>
      <c r="I131" s="336">
        <f>ROUND(B15*I184,6)</f>
        <v>9.0533000000000002E-2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0.126556</v>
      </c>
      <c r="P131" s="336">
        <f>C192</f>
        <v>2.9416999999999999E-2</v>
      </c>
      <c r="Q131" s="193">
        <f>C193</f>
        <v>0</v>
      </c>
      <c r="R131" s="336">
        <f>C199</f>
        <v>7.2920000000000007E-3</v>
      </c>
      <c r="S131" s="187">
        <f>P131+Q131+R131</f>
        <v>3.6708999999999999E-2</v>
      </c>
      <c r="T131" s="317">
        <f>F131+O131+S131</f>
        <v>0.55161300000000002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0.361873</v>
      </c>
      <c r="P132" s="336"/>
      <c r="Q132" s="193">
        <f t="shared" ref="Q132:Q136" si="13">C194</f>
        <v>4.9599999999999998E-2</v>
      </c>
      <c r="R132" s="336"/>
      <c r="S132" s="187">
        <f>P131+Q132+R131</f>
        <v>8.6309000000000011E-2</v>
      </c>
      <c r="T132" s="317">
        <f>F131+O132+S132</f>
        <v>0.83653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0.34193600000000002</v>
      </c>
      <c r="P133" s="336"/>
      <c r="Q133" s="193">
        <f t="shared" si="13"/>
        <v>2.93E-2</v>
      </c>
      <c r="R133" s="336"/>
      <c r="S133" s="187">
        <f>P131+Q133+R131</f>
        <v>6.6008999999999998E-2</v>
      </c>
      <c r="T133" s="317">
        <f>F131+O133+S133</f>
        <v>0.79629300000000003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0.34284199999999998</v>
      </c>
      <c r="P134" s="336"/>
      <c r="Q134" s="193">
        <f t="shared" si="13"/>
        <v>2.3699999999999999E-2</v>
      </c>
      <c r="R134" s="336"/>
      <c r="S134" s="187">
        <f>P131+Q134+R131</f>
        <v>6.0408999999999997E-2</v>
      </c>
      <c r="T134" s="317">
        <f>F131+O134+S134</f>
        <v>0.79159900000000005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0.28816600000000003</v>
      </c>
      <c r="P135" s="336"/>
      <c r="Q135" s="193">
        <f t="shared" si="13"/>
        <v>1.7000000000000001E-2</v>
      </c>
      <c r="R135" s="336"/>
      <c r="S135" s="187">
        <f>P131+Q135+R131</f>
        <v>5.3709E-2</v>
      </c>
      <c r="T135" s="317">
        <f>F131+O135+S135</f>
        <v>0.73022300000000007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0.20841799999999999</v>
      </c>
      <c r="P136" s="337"/>
      <c r="Q136" s="195">
        <f t="shared" si="13"/>
        <v>7.1000000000000004E-3</v>
      </c>
      <c r="R136" s="337"/>
      <c r="S136" s="251">
        <f>P131+Q136+R131</f>
        <v>4.3809000000000001E-2</v>
      </c>
      <c r="T136" s="325">
        <f>F131+O136+S136</f>
        <v>0.64057500000000001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x14ac:dyDescent="0.25">
      <c r="B170" s="150"/>
      <c r="AC170" s="145"/>
      <c r="AD170" s="145"/>
      <c r="AE170" s="145"/>
      <c r="AF170" s="145"/>
      <c r="AG170" s="145"/>
      <c r="AH170" s="145"/>
      <c r="AI170" s="145"/>
    </row>
    <row r="171" spans="2:35" s="253" customFormat="1" ht="12.75" customHeight="1" x14ac:dyDescent="0.25">
      <c r="B171" s="254" t="s">
        <v>13</v>
      </c>
      <c r="C171" s="255">
        <v>9.1814440000000008</v>
      </c>
    </row>
    <row r="172" spans="2:35" s="253" customFormat="1" ht="12.75" customHeight="1" x14ac:dyDescent="0.25">
      <c r="B172" s="254" t="s">
        <v>14</v>
      </c>
      <c r="C172" s="255">
        <v>0.69400099999999998</v>
      </c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</row>
    <row r="174" spans="2:35" s="253" customFormat="1" ht="12.75" customHeight="1" x14ac:dyDescent="0.25">
      <c r="B174" s="252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</row>
    <row r="177" spans="2:9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</row>
    <row r="178" spans="2:9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</row>
    <row r="179" spans="2:9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</row>
    <row r="180" spans="2:9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</row>
    <row r="181" spans="2:9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</row>
    <row r="182" spans="2:9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</row>
    <row r="183" spans="2:9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</row>
    <row r="184" spans="2:9" s="253" customFormat="1" ht="12.75" customHeight="1" x14ac:dyDescent="0.25">
      <c r="B184" s="254" t="s">
        <v>6</v>
      </c>
      <c r="C184" s="255">
        <v>2.3502969999999999</v>
      </c>
      <c r="D184" s="255">
        <v>2.3502969999999999</v>
      </c>
      <c r="E184" s="255">
        <v>2.3502969999999999</v>
      </c>
      <c r="F184" s="255">
        <v>2.3502969999999999</v>
      </c>
      <c r="G184" s="255">
        <v>2.3502969999999999</v>
      </c>
      <c r="H184" s="255">
        <v>2.3502969999999999</v>
      </c>
      <c r="I184" s="255">
        <v>2.3502969999999999</v>
      </c>
    </row>
    <row r="185" spans="2:9" s="253" customFormat="1" ht="12.75" customHeight="1" x14ac:dyDescent="0.25">
      <c r="B185" s="256" t="s">
        <v>5</v>
      </c>
      <c r="C185" s="257">
        <v>1.186E-3</v>
      </c>
    </row>
    <row r="186" spans="2:9" s="253" customFormat="1" ht="12.75" customHeight="1" x14ac:dyDescent="0.25">
      <c r="B186" s="256" t="s">
        <v>1</v>
      </c>
      <c r="C186" s="257">
        <v>3.4837E-2</v>
      </c>
    </row>
    <row r="187" spans="2:9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</row>
    <row r="188" spans="2:9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</row>
    <row r="189" spans="2:9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</row>
    <row r="190" spans="2:9" s="253" customFormat="1" ht="12.75" customHeight="1" x14ac:dyDescent="0.25">
      <c r="B190" s="252"/>
    </row>
    <row r="191" spans="2:9" s="253" customFormat="1" ht="12.75" customHeight="1" x14ac:dyDescent="0.25">
      <c r="B191" s="256" t="s">
        <v>3</v>
      </c>
      <c r="C191" s="257">
        <v>0</v>
      </c>
      <c r="D191" s="253">
        <v>0</v>
      </c>
    </row>
    <row r="192" spans="2:9" s="253" customFormat="1" ht="12.75" customHeight="1" x14ac:dyDescent="0.25">
      <c r="B192" s="256" t="s">
        <v>4</v>
      </c>
      <c r="C192" s="257">
        <v>2.9416999999999999E-2</v>
      </c>
    </row>
    <row r="193" spans="2:4" s="253" customFormat="1" ht="12.75" customHeight="1" x14ac:dyDescent="0.25">
      <c r="B193" s="256" t="s">
        <v>2</v>
      </c>
      <c r="C193" s="257">
        <v>0</v>
      </c>
      <c r="D193" s="258">
        <v>-21.63</v>
      </c>
    </row>
    <row r="194" spans="2:4" s="253" customFormat="1" ht="12.75" customHeight="1" x14ac:dyDescent="0.25">
      <c r="C194" s="257">
        <v>4.9599999999999998E-2</v>
      </c>
    </row>
    <row r="195" spans="2:4" s="253" customFormat="1" ht="12.75" customHeight="1" x14ac:dyDescent="0.25">
      <c r="B195" s="252"/>
      <c r="C195" s="257">
        <v>2.93E-2</v>
      </c>
    </row>
    <row r="196" spans="2:4" s="253" customFormat="1" ht="12.75" customHeight="1" x14ac:dyDescent="0.25">
      <c r="B196" s="252"/>
      <c r="C196" s="257">
        <v>2.3699999999999999E-2</v>
      </c>
    </row>
    <row r="197" spans="2:4" s="253" customFormat="1" ht="12.75" customHeight="1" x14ac:dyDescent="0.25">
      <c r="B197" s="252"/>
      <c r="C197" s="257">
        <v>1.7000000000000001E-2</v>
      </c>
    </row>
    <row r="198" spans="2:4" s="253" customFormat="1" ht="12.75" customHeight="1" x14ac:dyDescent="0.25">
      <c r="B198" s="252"/>
      <c r="C198" s="257">
        <v>7.1000000000000004E-3</v>
      </c>
    </row>
    <row r="199" spans="2:4" s="253" customFormat="1" ht="12.75" customHeight="1" x14ac:dyDescent="0.25">
      <c r="B199" s="256" t="s">
        <v>17</v>
      </c>
      <c r="C199" s="257">
        <v>7.2920000000000007E-3</v>
      </c>
    </row>
    <row r="200" spans="2:4" s="253" customFormat="1" x14ac:dyDescent="0.25">
      <c r="B200" s="252"/>
    </row>
    <row r="201" spans="2:4" s="253" customFormat="1" x14ac:dyDescent="0.25"/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145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</row>
    <row r="2" spans="2:35" s="141" customFormat="1" ht="15" customHeight="1" x14ac:dyDescent="0.25">
      <c r="B2" s="142" t="s">
        <v>51</v>
      </c>
      <c r="C2" s="142"/>
      <c r="D2" s="142"/>
      <c r="E2" s="142"/>
    </row>
    <row r="3" spans="2:35" s="141" customFormat="1" ht="15" customHeight="1" x14ac:dyDescent="0.25">
      <c r="B3" s="143" t="s">
        <v>45</v>
      </c>
      <c r="C3" s="142"/>
      <c r="D3" s="142"/>
      <c r="E3" s="142"/>
    </row>
    <row r="4" spans="2:35" s="141" customFormat="1" ht="15" customHeight="1" x14ac:dyDescent="0.25">
      <c r="B4" s="277" t="s">
        <v>69</v>
      </c>
      <c r="C4" s="142"/>
      <c r="D4" s="142"/>
      <c r="E4" s="14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104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155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8"/>
      <c r="T10" s="155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1"/>
      <c r="T11" s="162"/>
    </row>
    <row r="12" spans="2:35" ht="12.75" customHeight="1" x14ac:dyDescent="0.25">
      <c r="B12" s="163"/>
      <c r="C12" s="164"/>
      <c r="D12" s="164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5"/>
      <c r="T12" s="150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105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173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173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104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0.37335800000000002</v>
      </c>
      <c r="D23" s="336">
        <f>ROUND(B15*C172,6)</f>
        <v>3.3815999999999999E-2</v>
      </c>
      <c r="E23" s="336">
        <f>C173</f>
        <v>7.9459999999999999E-3</v>
      </c>
      <c r="F23" s="345">
        <f>SUM(C23:E28)</f>
        <v>0.41512000000000004</v>
      </c>
      <c r="G23" s="335" t="s">
        <v>26</v>
      </c>
      <c r="H23" s="194">
        <f t="shared" ref="H23:H28" si="0">C178</f>
        <v>0</v>
      </c>
      <c r="I23" s="336">
        <f>ROUND(B15*C184,6)</f>
        <v>7.4360999999999997E-2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0.11038400000000001</v>
      </c>
      <c r="P23" s="336">
        <f>C192</f>
        <v>2.9416999999999999E-2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3.6708999999999999E-2</v>
      </c>
      <c r="T23" s="317">
        <f>F23+O23+S23</f>
        <v>0.56221300000000007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0.20805700000000002</v>
      </c>
      <c r="P24" s="336"/>
      <c r="Q24" s="193">
        <f t="shared" si="1"/>
        <v>4.9599999999999998E-2</v>
      </c>
      <c r="R24" s="336"/>
      <c r="S24" s="187">
        <f>+P23+Q24+R23</f>
        <v>8.6309000000000011E-2</v>
      </c>
      <c r="T24" s="317">
        <f>F23+O24+S24</f>
        <v>0.70948600000000006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0.19978199999999999</v>
      </c>
      <c r="P25" s="336"/>
      <c r="Q25" s="193">
        <f t="shared" si="1"/>
        <v>2.93E-2</v>
      </c>
      <c r="R25" s="336"/>
      <c r="S25" s="187">
        <f>+P23+Q25+R23</f>
        <v>6.6008999999999998E-2</v>
      </c>
      <c r="T25" s="317">
        <f>F23+O25+S25</f>
        <v>0.68091100000000004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0.20015799999999997</v>
      </c>
      <c r="P26" s="336"/>
      <c r="Q26" s="193">
        <f t="shared" si="1"/>
        <v>2.3699999999999999E-2</v>
      </c>
      <c r="R26" s="336"/>
      <c r="S26" s="187">
        <f>+P23+Q26+R23</f>
        <v>6.0408999999999997E-2</v>
      </c>
      <c r="T26" s="317">
        <f>F23+O26+S26</f>
        <v>0.67568700000000004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0.17746399999999998</v>
      </c>
      <c r="P27" s="336"/>
      <c r="Q27" s="193">
        <f t="shared" si="1"/>
        <v>1.7000000000000001E-2</v>
      </c>
      <c r="R27" s="336"/>
      <c r="S27" s="187">
        <f>+P23+Q27+R23</f>
        <v>5.3709E-2</v>
      </c>
      <c r="T27" s="317">
        <f>F23+O27+S27</f>
        <v>0.64629300000000001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0.14436299999999999</v>
      </c>
      <c r="P28" s="337"/>
      <c r="Q28" s="195">
        <f t="shared" si="1"/>
        <v>7.1000000000000004E-3</v>
      </c>
      <c r="R28" s="337"/>
      <c r="S28" s="187">
        <f>+P23+Q28+R23</f>
        <v>4.3809000000000001E-2</v>
      </c>
      <c r="T28" s="317">
        <f>F23+O28+S28</f>
        <v>0.60329200000000005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08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104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0.37335800000000002</v>
      </c>
      <c r="D41" s="336">
        <f>ROUND(B15*C172,6)</f>
        <v>3.3815999999999999E-2</v>
      </c>
      <c r="E41" s="336">
        <f>C173</f>
        <v>7.9459999999999999E-3</v>
      </c>
      <c r="F41" s="353">
        <f>SUM(C41:E46)</f>
        <v>0.41512000000000004</v>
      </c>
      <c r="G41" s="335" t="s">
        <v>26</v>
      </c>
      <c r="H41" s="225">
        <f t="shared" ref="H41:H46" si="2">D178</f>
        <v>0</v>
      </c>
      <c r="I41" s="336">
        <f>ROUND(B15*D184,6)</f>
        <v>7.4360999999999997E-2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0.11038400000000001</v>
      </c>
      <c r="P41" s="351">
        <f>C192</f>
        <v>2.9416999999999999E-2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3.6708999999999999E-2</v>
      </c>
      <c r="T41" s="323">
        <f>F41+O41+S41</f>
        <v>0.56221300000000007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7.2052000000000005E-2</v>
      </c>
      <c r="I42" s="336"/>
      <c r="J42" s="336"/>
      <c r="K42" s="336"/>
      <c r="L42" s="335"/>
      <c r="M42" s="335"/>
      <c r="N42" s="335"/>
      <c r="O42" s="224">
        <f>H42+I41+J41+K41</f>
        <v>0.18243600000000001</v>
      </c>
      <c r="P42" s="351"/>
      <c r="Q42" s="226">
        <f t="shared" si="3"/>
        <v>4.9599999999999998E-2</v>
      </c>
      <c r="R42" s="336"/>
      <c r="S42" s="187">
        <f>+P41+Q42+R41</f>
        <v>8.6309000000000011E-2</v>
      </c>
      <c r="T42" s="323">
        <f>F41+O42+S42</f>
        <v>0.68386500000000006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0.17633200000000002</v>
      </c>
      <c r="P43" s="351"/>
      <c r="Q43" s="226">
        <f t="shared" si="3"/>
        <v>2.93E-2</v>
      </c>
      <c r="R43" s="336"/>
      <c r="S43" s="187">
        <f>+P41+Q43+R41</f>
        <v>6.6008999999999998E-2</v>
      </c>
      <c r="T43" s="323">
        <f>F41+O43+S43</f>
        <v>0.65746100000000007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0.17660899999999999</v>
      </c>
      <c r="P44" s="351"/>
      <c r="Q44" s="226">
        <f t="shared" si="3"/>
        <v>2.3699999999999999E-2</v>
      </c>
      <c r="R44" s="336"/>
      <c r="S44" s="187">
        <f>+P41+Q44+R41</f>
        <v>6.0408999999999997E-2</v>
      </c>
      <c r="T44" s="323">
        <f>F41+O44+S44</f>
        <v>0.65213800000000011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0.15986800000000001</v>
      </c>
      <c r="P45" s="351"/>
      <c r="Q45" s="226">
        <f t="shared" si="3"/>
        <v>1.7000000000000001E-2</v>
      </c>
      <c r="R45" s="336"/>
      <c r="S45" s="187">
        <f>+P41+Q45+R41</f>
        <v>5.3709E-2</v>
      </c>
      <c r="T45" s="323">
        <f>F41+O45+S45</f>
        <v>0.62869700000000006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0.13545000000000001</v>
      </c>
      <c r="P46" s="352"/>
      <c r="Q46" s="227">
        <f t="shared" si="3"/>
        <v>7.1000000000000004E-3</v>
      </c>
      <c r="R46" s="337"/>
      <c r="S46" s="187">
        <f>+P41+Q46+R41</f>
        <v>4.3809000000000001E-2</v>
      </c>
      <c r="T46" s="323">
        <f>F41+O46+S46</f>
        <v>0.59437899999999999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08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3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3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104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0.37335800000000002</v>
      </c>
      <c r="D59" s="336">
        <f>ROUND(B15*C172,6)</f>
        <v>3.3815999999999999E-2</v>
      </c>
      <c r="E59" s="336">
        <f>C173</f>
        <v>7.9459999999999999E-3</v>
      </c>
      <c r="F59" s="345">
        <f>SUM(C59:E64)</f>
        <v>0.41512000000000004</v>
      </c>
      <c r="G59" s="335" t="s">
        <v>26</v>
      </c>
      <c r="H59" s="240">
        <f t="shared" ref="H59:H64" si="4">E178</f>
        <v>0</v>
      </c>
      <c r="I59" s="336">
        <f>ROUND(B15*E184,6)</f>
        <v>7.4360999999999997E-2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0.11038400000000001</v>
      </c>
      <c r="P59" s="351">
        <f>C192</f>
        <v>2.9416999999999999E-2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3.6708999999999999E-2</v>
      </c>
      <c r="T59" s="317">
        <f>F59+O59+S59</f>
        <v>0.56221300000000007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0.209483</v>
      </c>
      <c r="P60" s="351"/>
      <c r="Q60" s="193">
        <f t="shared" si="5"/>
        <v>4.9599999999999998E-2</v>
      </c>
      <c r="R60" s="336"/>
      <c r="S60" s="187">
        <f>+P59+Q60+R59</f>
        <v>8.6309000000000011E-2</v>
      </c>
      <c r="T60" s="317">
        <f>F59+O60+S60</f>
        <v>0.71091199999999999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0.20108699999999999</v>
      </c>
      <c r="P61" s="351"/>
      <c r="Q61" s="193">
        <f t="shared" si="5"/>
        <v>2.93E-2</v>
      </c>
      <c r="R61" s="336"/>
      <c r="S61" s="187">
        <f>+P59+Q61+R59</f>
        <v>6.6008999999999998E-2</v>
      </c>
      <c r="T61" s="317">
        <f>F59+O61+S61</f>
        <v>0.68221600000000004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0.20146899999999998</v>
      </c>
      <c r="P62" s="351"/>
      <c r="Q62" s="193">
        <f t="shared" si="5"/>
        <v>2.3699999999999999E-2</v>
      </c>
      <c r="R62" s="336"/>
      <c r="S62" s="187">
        <f>+P59+Q62+R59</f>
        <v>6.0408999999999997E-2</v>
      </c>
      <c r="T62" s="317">
        <f>F59+O62+S62</f>
        <v>0.6769980000000001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0.17844299999999999</v>
      </c>
      <c r="P63" s="351"/>
      <c r="Q63" s="193">
        <f t="shared" si="5"/>
        <v>1.7000000000000001E-2</v>
      </c>
      <c r="R63" s="336"/>
      <c r="S63" s="187">
        <f>+P59+Q63+R59</f>
        <v>5.3709E-2</v>
      </c>
      <c r="T63" s="317">
        <f>F59+O63+S63</f>
        <v>0.64727200000000007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0.14485899999999999</v>
      </c>
      <c r="P64" s="352"/>
      <c r="Q64" s="195">
        <f t="shared" si="5"/>
        <v>7.1000000000000004E-3</v>
      </c>
      <c r="R64" s="337"/>
      <c r="S64" s="187">
        <f>+P59+Q64+R59</f>
        <v>4.3809000000000001E-2</v>
      </c>
      <c r="T64" s="317">
        <f>F59+O64+S64</f>
        <v>0.60378799999999999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08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104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0.37335800000000002</v>
      </c>
      <c r="D77" s="336">
        <f>ROUND(B15*C172,6)</f>
        <v>3.3815999999999999E-2</v>
      </c>
      <c r="E77" s="336">
        <f>C173</f>
        <v>7.9459999999999999E-3</v>
      </c>
      <c r="F77" s="345">
        <f>SUM(C77:E82)</f>
        <v>0.41512000000000004</v>
      </c>
      <c r="G77" s="335" t="s">
        <v>26</v>
      </c>
      <c r="H77" s="240">
        <f t="shared" ref="H77:H82" si="6">F178</f>
        <v>0</v>
      </c>
      <c r="I77" s="336">
        <f>ROUND(B15*F184,6)</f>
        <v>7.4360999999999997E-2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0.11038400000000001</v>
      </c>
      <c r="P77" s="351">
        <f>C192</f>
        <v>2.9416999999999999E-2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3.6708999999999999E-2</v>
      </c>
      <c r="T77" s="317">
        <f>F77+O77+S77</f>
        <v>0.56221300000000007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0.23058700000000001</v>
      </c>
      <c r="P78" s="351"/>
      <c r="Q78" s="193">
        <f t="shared" si="7"/>
        <v>4.9599999999999998E-2</v>
      </c>
      <c r="R78" s="336"/>
      <c r="S78" s="187">
        <f>+P77+Q78+R77</f>
        <v>8.6309000000000011E-2</v>
      </c>
      <c r="T78" s="317">
        <f>F77+O78+S78</f>
        <v>0.732016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0.22040299999999999</v>
      </c>
      <c r="P79" s="351"/>
      <c r="Q79" s="193">
        <f t="shared" si="7"/>
        <v>2.93E-2</v>
      </c>
      <c r="R79" s="336"/>
      <c r="S79" s="187">
        <f>+P77+Q79+R77</f>
        <v>6.6008999999999998E-2</v>
      </c>
      <c r="T79" s="317">
        <f>F77+O79+S79</f>
        <v>0.70153200000000004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0.22086599999999998</v>
      </c>
      <c r="P80" s="351"/>
      <c r="Q80" s="193">
        <f t="shared" si="7"/>
        <v>2.3699999999999999E-2</v>
      </c>
      <c r="R80" s="336"/>
      <c r="S80" s="187">
        <f>+P77+Q80+R77</f>
        <v>6.0408999999999997E-2</v>
      </c>
      <c r="T80" s="317">
        <f>F77+O80+S80</f>
        <v>0.6963950000000001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0.192937</v>
      </c>
      <c r="P81" s="351"/>
      <c r="Q81" s="193">
        <f t="shared" si="7"/>
        <v>1.7000000000000001E-2</v>
      </c>
      <c r="R81" s="336"/>
      <c r="S81" s="187">
        <f>+P77+Q81+R77</f>
        <v>5.3709E-2</v>
      </c>
      <c r="T81" s="317">
        <f>F77+O81+S81</f>
        <v>0.66176600000000008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0.1522</v>
      </c>
      <c r="P82" s="352"/>
      <c r="Q82" s="195">
        <f t="shared" si="7"/>
        <v>7.1000000000000004E-3</v>
      </c>
      <c r="R82" s="337"/>
      <c r="S82" s="187">
        <f>+P77+Q82+R77</f>
        <v>4.3809000000000001E-2</v>
      </c>
      <c r="T82" s="317">
        <f>F77+O82+S82</f>
        <v>0.61112900000000003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08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104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0.37335800000000002</v>
      </c>
      <c r="D95" s="336">
        <f>ROUND(B15*C172,6)</f>
        <v>3.3815999999999999E-2</v>
      </c>
      <c r="E95" s="336">
        <f>C173</f>
        <v>7.9459999999999999E-3</v>
      </c>
      <c r="F95" s="345">
        <f>SUM(C95:E100)</f>
        <v>0.41512000000000004</v>
      </c>
      <c r="G95" s="335" t="s">
        <v>26</v>
      </c>
      <c r="H95" s="193">
        <f t="shared" ref="H95:H100" si="8">G178</f>
        <v>0</v>
      </c>
      <c r="I95" s="336">
        <f>ROUND(B15*G184,6)</f>
        <v>7.4360999999999997E-2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0.11038400000000001</v>
      </c>
      <c r="P95" s="336">
        <f>C192</f>
        <v>2.9416999999999999E-2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3.6708999999999999E-2</v>
      </c>
      <c r="T95" s="317">
        <f>F95+O95+S95</f>
        <v>0.56221300000000007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0.28191399999999994</v>
      </c>
      <c r="P96" s="336"/>
      <c r="Q96" s="193">
        <f t="shared" si="9"/>
        <v>4.9599999999999998E-2</v>
      </c>
      <c r="R96" s="336"/>
      <c r="S96" s="187">
        <f>+P95+Q96+R95</f>
        <v>8.6309000000000011E-2</v>
      </c>
      <c r="T96" s="317">
        <f>F95+O96+S96</f>
        <v>0.7833429999999999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0.26738199999999995</v>
      </c>
      <c r="P97" s="336"/>
      <c r="Q97" s="193">
        <f t="shared" si="9"/>
        <v>2.93E-2</v>
      </c>
      <c r="R97" s="336"/>
      <c r="S97" s="187">
        <f>+P95+Q97+R95</f>
        <v>6.6008999999999998E-2</v>
      </c>
      <c r="T97" s="317">
        <f>F95+O97+S97</f>
        <v>0.74851099999999993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0.26804199999999995</v>
      </c>
      <c r="P98" s="336"/>
      <c r="Q98" s="193">
        <f t="shared" si="9"/>
        <v>2.3699999999999999E-2</v>
      </c>
      <c r="R98" s="336"/>
      <c r="S98" s="187">
        <f>+P95+Q98+R95</f>
        <v>6.0408999999999997E-2</v>
      </c>
      <c r="T98" s="317">
        <f>F95+O98+S98</f>
        <v>0.74357100000000009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0.228187</v>
      </c>
      <c r="P99" s="336"/>
      <c r="Q99" s="193">
        <f t="shared" si="9"/>
        <v>1.7000000000000001E-2</v>
      </c>
      <c r="R99" s="336"/>
      <c r="S99" s="187">
        <f>+P95+Q99+R95</f>
        <v>5.3709E-2</v>
      </c>
      <c r="T99" s="317">
        <f>F95+O99+S99</f>
        <v>0.69701600000000008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0.17005600000000001</v>
      </c>
      <c r="P100" s="337"/>
      <c r="Q100" s="193">
        <f t="shared" si="9"/>
        <v>7.1000000000000004E-3</v>
      </c>
      <c r="R100" s="337"/>
      <c r="S100" s="187">
        <f>+P95+Q100+R95</f>
        <v>4.3809000000000001E-2</v>
      </c>
      <c r="T100" s="317">
        <f>F95+O100+S100</f>
        <v>0.62898500000000002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08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104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0.37335800000000002</v>
      </c>
      <c r="D113" s="336">
        <f>ROUND(B15*C172,6)</f>
        <v>3.3815999999999999E-2</v>
      </c>
      <c r="E113" s="336">
        <f>C173</f>
        <v>7.9459999999999999E-3</v>
      </c>
      <c r="F113" s="345">
        <f>SUM(C113:E118)</f>
        <v>0.41512000000000004</v>
      </c>
      <c r="G113" s="335" t="s">
        <v>26</v>
      </c>
      <c r="H113" s="240">
        <f t="shared" ref="H113:H118" si="10">H178</f>
        <v>0</v>
      </c>
      <c r="I113" s="336">
        <f>ROUND(B15*H184,6)</f>
        <v>7.4360999999999997E-2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0.11038400000000001</v>
      </c>
      <c r="P113" s="351">
        <f>C192</f>
        <v>2.9416999999999999E-2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3.6708999999999999E-2</v>
      </c>
      <c r="T113" s="317">
        <f>F113+O113+S113</f>
        <v>0.56221300000000007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0.34570100000000004</v>
      </c>
      <c r="P114" s="351"/>
      <c r="Q114" s="193">
        <f t="shared" si="11"/>
        <v>4.9599999999999998E-2</v>
      </c>
      <c r="R114" s="336"/>
      <c r="S114" s="187">
        <f>+P113+Q114+R113</f>
        <v>8.6309000000000011E-2</v>
      </c>
      <c r="T114" s="317">
        <f>F113+O114+S114</f>
        <v>0.84713000000000005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0.32576400000000005</v>
      </c>
      <c r="P115" s="351"/>
      <c r="Q115" s="193">
        <f t="shared" si="11"/>
        <v>2.93E-2</v>
      </c>
      <c r="R115" s="336"/>
      <c r="S115" s="187">
        <f>+P113+Q115+R113</f>
        <v>6.6008999999999998E-2</v>
      </c>
      <c r="T115" s="317">
        <f>F113+O115+S115</f>
        <v>0.80689300000000008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0.32667000000000002</v>
      </c>
      <c r="P116" s="351"/>
      <c r="Q116" s="193">
        <f t="shared" si="11"/>
        <v>2.3699999999999999E-2</v>
      </c>
      <c r="R116" s="336"/>
      <c r="S116" s="187">
        <f>+P113+Q116+R113</f>
        <v>6.0408999999999997E-2</v>
      </c>
      <c r="T116" s="317">
        <f>F113+O116+S116</f>
        <v>0.80219900000000011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0.27199399999999996</v>
      </c>
      <c r="P117" s="351"/>
      <c r="Q117" s="193">
        <f t="shared" si="11"/>
        <v>1.7000000000000001E-2</v>
      </c>
      <c r="R117" s="336"/>
      <c r="S117" s="187">
        <f>+P113+Q117+R113</f>
        <v>5.3709E-2</v>
      </c>
      <c r="T117" s="317">
        <f>F113+O117+S117</f>
        <v>0.74082300000000001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0.192246</v>
      </c>
      <c r="P118" s="352"/>
      <c r="Q118" s="195">
        <f t="shared" si="11"/>
        <v>7.1000000000000004E-3</v>
      </c>
      <c r="R118" s="337"/>
      <c r="S118" s="187">
        <f>+P113+Q118+R113</f>
        <v>4.3809000000000001E-2</v>
      </c>
      <c r="T118" s="317">
        <f>F113+O118+S118</f>
        <v>0.65117500000000006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104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0.37335800000000002</v>
      </c>
      <c r="D131" s="336">
        <f>ROUND(B15*C172,6)</f>
        <v>3.3815999999999999E-2</v>
      </c>
      <c r="E131" s="336">
        <f>C173</f>
        <v>7.9459999999999999E-3</v>
      </c>
      <c r="F131" s="345">
        <f>SUM(C131:E136)</f>
        <v>0.41512000000000004</v>
      </c>
      <c r="G131" s="335" t="s">
        <v>26</v>
      </c>
      <c r="H131" s="240">
        <f>I178</f>
        <v>0</v>
      </c>
      <c r="I131" s="336">
        <f>ROUND(B15*I184,6)</f>
        <v>7.4360999999999997E-2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0.11038400000000001</v>
      </c>
      <c r="P131" s="336">
        <f>C192</f>
        <v>2.9416999999999999E-2</v>
      </c>
      <c r="Q131" s="193">
        <f>C193</f>
        <v>0</v>
      </c>
      <c r="R131" s="336">
        <f>C199</f>
        <v>7.2920000000000007E-3</v>
      </c>
      <c r="S131" s="187">
        <f>P131+Q131+R131</f>
        <v>3.6708999999999999E-2</v>
      </c>
      <c r="T131" s="317">
        <f>F131+O131+S131</f>
        <v>0.56221300000000007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0.34570100000000004</v>
      </c>
      <c r="P132" s="336"/>
      <c r="Q132" s="193">
        <f t="shared" ref="Q132:Q136" si="13">C194</f>
        <v>4.9599999999999998E-2</v>
      </c>
      <c r="R132" s="336"/>
      <c r="S132" s="187">
        <f>P131+Q132+R131</f>
        <v>8.6309000000000011E-2</v>
      </c>
      <c r="T132" s="317">
        <f>F131+O132+S132</f>
        <v>0.84713000000000005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0.32576400000000005</v>
      </c>
      <c r="P133" s="336"/>
      <c r="Q133" s="193">
        <f t="shared" si="13"/>
        <v>2.93E-2</v>
      </c>
      <c r="R133" s="336"/>
      <c r="S133" s="187">
        <f>P131+Q133+R131</f>
        <v>6.6008999999999998E-2</v>
      </c>
      <c r="T133" s="317">
        <f>F131+O133+S133</f>
        <v>0.80689300000000008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0.32667000000000002</v>
      </c>
      <c r="P134" s="336"/>
      <c r="Q134" s="193">
        <f t="shared" si="13"/>
        <v>2.3699999999999999E-2</v>
      </c>
      <c r="R134" s="336"/>
      <c r="S134" s="187">
        <f>P131+Q134+R131</f>
        <v>6.0408999999999997E-2</v>
      </c>
      <c r="T134" s="317">
        <f>F131+O134+S134</f>
        <v>0.80219900000000011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0.27199399999999996</v>
      </c>
      <c r="P135" s="336"/>
      <c r="Q135" s="193">
        <f t="shared" si="13"/>
        <v>1.7000000000000001E-2</v>
      </c>
      <c r="R135" s="336"/>
      <c r="S135" s="187">
        <f>P131+Q135+R131</f>
        <v>5.3709E-2</v>
      </c>
      <c r="T135" s="317">
        <f>F131+O135+S135</f>
        <v>0.74082300000000001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0.192246</v>
      </c>
      <c r="P136" s="337"/>
      <c r="Q136" s="195">
        <f t="shared" si="13"/>
        <v>7.1000000000000004E-3</v>
      </c>
      <c r="R136" s="337"/>
      <c r="S136" s="251">
        <f>P131+Q136+R131</f>
        <v>4.3809000000000001E-2</v>
      </c>
      <c r="T136" s="325">
        <f>F131+O136+S136</f>
        <v>0.65117500000000006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x14ac:dyDescent="0.25">
      <c r="B170" s="150"/>
      <c r="AC170" s="145"/>
      <c r="AD170" s="145"/>
      <c r="AE170" s="145"/>
      <c r="AF170" s="145"/>
      <c r="AG170" s="145"/>
      <c r="AH170" s="145"/>
      <c r="AI170" s="145"/>
    </row>
    <row r="171" spans="2:35" s="253" customFormat="1" ht="12.75" customHeight="1" x14ac:dyDescent="0.25">
      <c r="B171" s="254" t="s">
        <v>13</v>
      </c>
      <c r="C171" s="255">
        <v>9.6925830000000008</v>
      </c>
    </row>
    <row r="172" spans="2:35" s="253" customFormat="1" ht="12.75" customHeight="1" x14ac:dyDescent="0.25">
      <c r="B172" s="254" t="s">
        <v>14</v>
      </c>
      <c r="C172" s="255">
        <v>0.87786900000000001</v>
      </c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</row>
    <row r="174" spans="2:35" s="253" customFormat="1" ht="12.75" customHeight="1" x14ac:dyDescent="0.25">
      <c r="B174" s="252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</row>
    <row r="177" spans="2:9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</row>
    <row r="178" spans="2:9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</row>
    <row r="179" spans="2:9" s="253" customFormat="1" ht="12.75" customHeight="1" x14ac:dyDescent="0.25">
      <c r="C179" s="257">
        <v>9.767300000000001E-2</v>
      </c>
      <c r="D179" s="257">
        <v>7.2052000000000005E-2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</row>
    <row r="180" spans="2:9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</row>
    <row r="181" spans="2:9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</row>
    <row r="182" spans="2:9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</row>
    <row r="183" spans="2:9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</row>
    <row r="184" spans="2:9" s="253" customFormat="1" ht="12.75" customHeight="1" x14ac:dyDescent="0.25">
      <c r="B184" s="254" t="s">
        <v>6</v>
      </c>
      <c r="C184" s="255">
        <v>1.930444</v>
      </c>
      <c r="D184" s="255">
        <v>1.930444</v>
      </c>
      <c r="E184" s="255">
        <v>1.930444</v>
      </c>
      <c r="F184" s="255">
        <v>1.930444</v>
      </c>
      <c r="G184" s="255">
        <v>1.930444</v>
      </c>
      <c r="H184" s="255">
        <v>1.930444</v>
      </c>
      <c r="I184" s="255">
        <v>1.930444</v>
      </c>
    </row>
    <row r="185" spans="2:9" s="253" customFormat="1" ht="12.75" customHeight="1" x14ac:dyDescent="0.25">
      <c r="B185" s="256" t="s">
        <v>5</v>
      </c>
      <c r="C185" s="257">
        <v>1.186E-3</v>
      </c>
    </row>
    <row r="186" spans="2:9" s="253" customFormat="1" ht="12.75" customHeight="1" x14ac:dyDescent="0.25">
      <c r="B186" s="256" t="s">
        <v>1</v>
      </c>
      <c r="C186" s="257">
        <v>3.4837E-2</v>
      </c>
    </row>
    <row r="187" spans="2:9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</row>
    <row r="188" spans="2:9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</row>
    <row r="189" spans="2:9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</row>
    <row r="190" spans="2:9" s="253" customFormat="1" ht="12.75" customHeight="1" x14ac:dyDescent="0.25">
      <c r="B190" s="252"/>
    </row>
    <row r="191" spans="2:9" s="253" customFormat="1" ht="12.75" customHeight="1" x14ac:dyDescent="0.25">
      <c r="B191" s="256" t="s">
        <v>3</v>
      </c>
      <c r="C191" s="257">
        <v>0</v>
      </c>
      <c r="D191" s="253">
        <v>0</v>
      </c>
    </row>
    <row r="192" spans="2:9" s="253" customFormat="1" ht="12.75" customHeight="1" x14ac:dyDescent="0.25">
      <c r="B192" s="256" t="s">
        <v>4</v>
      </c>
      <c r="C192" s="257">
        <v>2.9416999999999999E-2</v>
      </c>
    </row>
    <row r="193" spans="2:4" s="253" customFormat="1" ht="12.75" customHeight="1" x14ac:dyDescent="0.25">
      <c r="B193" s="256" t="s">
        <v>2</v>
      </c>
      <c r="C193" s="257">
        <v>0</v>
      </c>
      <c r="D193" s="258">
        <v>-21.63</v>
      </c>
    </row>
    <row r="194" spans="2:4" s="253" customFormat="1" ht="12.75" customHeight="1" x14ac:dyDescent="0.25">
      <c r="C194" s="257">
        <v>4.9599999999999998E-2</v>
      </c>
    </row>
    <row r="195" spans="2:4" s="253" customFormat="1" ht="12.75" customHeight="1" x14ac:dyDescent="0.25">
      <c r="B195" s="252"/>
      <c r="C195" s="257">
        <v>2.93E-2</v>
      </c>
    </row>
    <row r="196" spans="2:4" s="253" customFormat="1" ht="12.75" customHeight="1" x14ac:dyDescent="0.25">
      <c r="B196" s="252"/>
      <c r="C196" s="257">
        <v>2.3699999999999999E-2</v>
      </c>
    </row>
    <row r="197" spans="2:4" s="253" customFormat="1" ht="12.75" customHeight="1" x14ac:dyDescent="0.25">
      <c r="B197" s="252"/>
      <c r="C197" s="257">
        <v>1.7000000000000001E-2</v>
      </c>
    </row>
    <row r="198" spans="2:4" s="253" customFormat="1" ht="12.75" customHeight="1" x14ac:dyDescent="0.25">
      <c r="B198" s="252"/>
      <c r="C198" s="257">
        <v>7.1000000000000004E-3</v>
      </c>
    </row>
    <row r="199" spans="2:4" s="253" customFormat="1" ht="12.75" customHeight="1" x14ac:dyDescent="0.25">
      <c r="B199" s="256" t="s">
        <v>17</v>
      </c>
      <c r="C199" s="257">
        <v>7.2920000000000007E-3</v>
      </c>
    </row>
    <row r="200" spans="2:4" s="253" customFormat="1" x14ac:dyDescent="0.25">
      <c r="B200" s="252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102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103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102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0.380886</v>
      </c>
      <c r="D23" s="336">
        <f>ROUND(B15*C172,6)</f>
        <v>3.3815999999999999E-2</v>
      </c>
      <c r="E23" s="336">
        <f>C173</f>
        <v>7.9459999999999999E-3</v>
      </c>
      <c r="F23" s="345">
        <f>SUM(C23:E28)</f>
        <v>0.42264800000000002</v>
      </c>
      <c r="G23" s="335" t="s">
        <v>26</v>
      </c>
      <c r="H23" s="194">
        <f t="shared" ref="H23:H28" si="0">C178</f>
        <v>0</v>
      </c>
      <c r="I23" s="336">
        <f>ROUND(B15*C184,6)</f>
        <v>7.4360999999999997E-2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0.11038400000000001</v>
      </c>
      <c r="P23" s="336">
        <f>C192</f>
        <v>2.9416999999999999E-2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3.6708999999999999E-2</v>
      </c>
      <c r="T23" s="317">
        <f>F23+O23+S23</f>
        <v>0.56974100000000005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0.20805700000000002</v>
      </c>
      <c r="P24" s="336"/>
      <c r="Q24" s="193">
        <f t="shared" si="1"/>
        <v>4.9599999999999998E-2</v>
      </c>
      <c r="R24" s="336"/>
      <c r="S24" s="187">
        <f>+P23+Q24+R23</f>
        <v>8.6309000000000011E-2</v>
      </c>
      <c r="T24" s="317">
        <f>F23+O24+S24</f>
        <v>0.71701400000000004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0.19978199999999999</v>
      </c>
      <c r="P25" s="336"/>
      <c r="Q25" s="193">
        <f t="shared" si="1"/>
        <v>2.93E-2</v>
      </c>
      <c r="R25" s="336"/>
      <c r="S25" s="187">
        <f>+P23+Q25+R23</f>
        <v>6.6008999999999998E-2</v>
      </c>
      <c r="T25" s="317">
        <f>F23+O25+S25</f>
        <v>0.68843900000000002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0.20015799999999997</v>
      </c>
      <c r="P26" s="336"/>
      <c r="Q26" s="193">
        <f t="shared" si="1"/>
        <v>2.3699999999999999E-2</v>
      </c>
      <c r="R26" s="336"/>
      <c r="S26" s="187">
        <f>+P23+Q26+R23</f>
        <v>6.0408999999999997E-2</v>
      </c>
      <c r="T26" s="317">
        <f>F23+O26+S26</f>
        <v>0.68321500000000002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0.17746399999999998</v>
      </c>
      <c r="P27" s="336"/>
      <c r="Q27" s="193">
        <f t="shared" si="1"/>
        <v>1.7000000000000001E-2</v>
      </c>
      <c r="R27" s="336"/>
      <c r="S27" s="187">
        <f>+P23+Q27+R23</f>
        <v>5.3709E-2</v>
      </c>
      <c r="T27" s="317">
        <f>F23+O27+S27</f>
        <v>0.65382099999999999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0.14436299999999999</v>
      </c>
      <c r="P28" s="337"/>
      <c r="Q28" s="195">
        <f t="shared" si="1"/>
        <v>7.1000000000000004E-3</v>
      </c>
      <c r="R28" s="337"/>
      <c r="S28" s="187">
        <f>+P23+Q28+R23</f>
        <v>4.3809000000000001E-2</v>
      </c>
      <c r="T28" s="317">
        <f>F23+O28+S28</f>
        <v>0.61082000000000003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102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0.380886</v>
      </c>
      <c r="D41" s="336">
        <f>ROUND(B15*C172,6)</f>
        <v>3.3815999999999999E-2</v>
      </c>
      <c r="E41" s="336">
        <f>C173</f>
        <v>7.9459999999999999E-3</v>
      </c>
      <c r="F41" s="353">
        <f>SUM(C41:E46)</f>
        <v>0.42264800000000002</v>
      </c>
      <c r="G41" s="335" t="s">
        <v>26</v>
      </c>
      <c r="H41" s="225">
        <f t="shared" ref="H41:H46" si="2">D178</f>
        <v>0</v>
      </c>
      <c r="I41" s="336">
        <f>ROUND(B15*D184,6)</f>
        <v>7.4360999999999997E-2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0.11038400000000001</v>
      </c>
      <c r="P41" s="351">
        <f>C192</f>
        <v>2.9416999999999999E-2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3.6708999999999999E-2</v>
      </c>
      <c r="T41" s="323">
        <f>F41+O41+S41</f>
        <v>0.56974100000000005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0.18243599999999999</v>
      </c>
      <c r="P42" s="351"/>
      <c r="Q42" s="226">
        <f t="shared" si="3"/>
        <v>4.9599999999999998E-2</v>
      </c>
      <c r="R42" s="336"/>
      <c r="S42" s="187">
        <f>+P41+Q42+R41</f>
        <v>8.6309000000000011E-2</v>
      </c>
      <c r="T42" s="323">
        <f>F41+O42+S42</f>
        <v>0.69139299999999992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0.17633200000000002</v>
      </c>
      <c r="P43" s="351"/>
      <c r="Q43" s="226">
        <f t="shared" si="3"/>
        <v>2.93E-2</v>
      </c>
      <c r="R43" s="336"/>
      <c r="S43" s="187">
        <f>+P41+Q43+R41</f>
        <v>6.6008999999999998E-2</v>
      </c>
      <c r="T43" s="323">
        <f>F41+O43+S43</f>
        <v>0.66498900000000005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0.17660899999999999</v>
      </c>
      <c r="P44" s="351"/>
      <c r="Q44" s="226">
        <f t="shared" si="3"/>
        <v>2.3699999999999999E-2</v>
      </c>
      <c r="R44" s="336"/>
      <c r="S44" s="187">
        <f>+P41+Q44+R41</f>
        <v>6.0408999999999997E-2</v>
      </c>
      <c r="T44" s="323">
        <f>F41+O44+S44</f>
        <v>0.65966600000000009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0.15986800000000001</v>
      </c>
      <c r="P45" s="351"/>
      <c r="Q45" s="226">
        <f t="shared" si="3"/>
        <v>1.7000000000000001E-2</v>
      </c>
      <c r="R45" s="336"/>
      <c r="S45" s="187">
        <f>+P41+Q45+R41</f>
        <v>5.3709E-2</v>
      </c>
      <c r="T45" s="323">
        <f>F41+O45+S45</f>
        <v>0.63622500000000004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0.13545000000000001</v>
      </c>
      <c r="P46" s="352"/>
      <c r="Q46" s="227">
        <f t="shared" si="3"/>
        <v>7.1000000000000004E-3</v>
      </c>
      <c r="R46" s="337"/>
      <c r="S46" s="187">
        <f>+P41+Q46+R41</f>
        <v>4.3809000000000001E-2</v>
      </c>
      <c r="T46" s="323">
        <f>F41+O46+S46</f>
        <v>0.60190699999999997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102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0.380886</v>
      </c>
      <c r="D59" s="336">
        <f>ROUND(B15*C172,6)</f>
        <v>3.3815999999999999E-2</v>
      </c>
      <c r="E59" s="336">
        <f>C173</f>
        <v>7.9459999999999999E-3</v>
      </c>
      <c r="F59" s="345">
        <f>SUM(C59:E64)</f>
        <v>0.42264800000000002</v>
      </c>
      <c r="G59" s="335" t="s">
        <v>26</v>
      </c>
      <c r="H59" s="240">
        <f t="shared" ref="H59:H64" si="4">E178</f>
        <v>0</v>
      </c>
      <c r="I59" s="336">
        <f>ROUND(B15*E184,6)</f>
        <v>7.4360999999999997E-2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0.11038400000000001</v>
      </c>
      <c r="P59" s="351">
        <f>C192</f>
        <v>2.9416999999999999E-2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3.6708999999999999E-2</v>
      </c>
      <c r="T59" s="317">
        <f>F59+O59+S59</f>
        <v>0.56974100000000005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0.209483</v>
      </c>
      <c r="P60" s="351"/>
      <c r="Q60" s="193">
        <f t="shared" si="5"/>
        <v>4.9599999999999998E-2</v>
      </c>
      <c r="R60" s="336"/>
      <c r="S60" s="187">
        <f>+P59+Q60+R59</f>
        <v>8.6309000000000011E-2</v>
      </c>
      <c r="T60" s="317">
        <f>F59+O60+S60</f>
        <v>0.71843999999999997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0.20108699999999999</v>
      </c>
      <c r="P61" s="351"/>
      <c r="Q61" s="193">
        <f t="shared" si="5"/>
        <v>2.93E-2</v>
      </c>
      <c r="R61" s="336"/>
      <c r="S61" s="187">
        <f>+P59+Q61+R59</f>
        <v>6.6008999999999998E-2</v>
      </c>
      <c r="T61" s="317">
        <f>F59+O61+S61</f>
        <v>0.68974400000000002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0.20146899999999998</v>
      </c>
      <c r="P62" s="351"/>
      <c r="Q62" s="193">
        <f t="shared" si="5"/>
        <v>2.3699999999999999E-2</v>
      </c>
      <c r="R62" s="336"/>
      <c r="S62" s="187">
        <f>+P59+Q62+R59</f>
        <v>6.0408999999999997E-2</v>
      </c>
      <c r="T62" s="317">
        <f>F59+O62+S62</f>
        <v>0.68452600000000008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0.17844299999999999</v>
      </c>
      <c r="P63" s="351"/>
      <c r="Q63" s="193">
        <f t="shared" si="5"/>
        <v>1.7000000000000001E-2</v>
      </c>
      <c r="R63" s="336"/>
      <c r="S63" s="187">
        <f>+P59+Q63+R59</f>
        <v>5.3709E-2</v>
      </c>
      <c r="T63" s="317">
        <f>F59+O63+S63</f>
        <v>0.65480000000000005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0.14485899999999999</v>
      </c>
      <c r="P64" s="352"/>
      <c r="Q64" s="195">
        <f t="shared" si="5"/>
        <v>7.1000000000000004E-3</v>
      </c>
      <c r="R64" s="337"/>
      <c r="S64" s="187">
        <f>+P59+Q64+R59</f>
        <v>4.3809000000000001E-2</v>
      </c>
      <c r="T64" s="317">
        <f>F59+O64+S64</f>
        <v>0.61131599999999997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102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0.380886</v>
      </c>
      <c r="D77" s="336">
        <f>ROUND(B15*C172,6)</f>
        <v>3.3815999999999999E-2</v>
      </c>
      <c r="E77" s="336">
        <f>C173</f>
        <v>7.9459999999999999E-3</v>
      </c>
      <c r="F77" s="345">
        <f>SUM(C77:E82)</f>
        <v>0.42264800000000002</v>
      </c>
      <c r="G77" s="335" t="s">
        <v>26</v>
      </c>
      <c r="H77" s="240">
        <f t="shared" ref="H77:H82" si="6">F178</f>
        <v>0</v>
      </c>
      <c r="I77" s="336">
        <f>ROUND(B15*F184,6)</f>
        <v>7.4360999999999997E-2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0.11038400000000001</v>
      </c>
      <c r="P77" s="351">
        <f>C192</f>
        <v>2.9416999999999999E-2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3.6708999999999999E-2</v>
      </c>
      <c r="T77" s="317">
        <f>F77+O77+S77</f>
        <v>0.56974100000000005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0.23058700000000001</v>
      </c>
      <c r="P78" s="351"/>
      <c r="Q78" s="193">
        <f t="shared" si="7"/>
        <v>4.9599999999999998E-2</v>
      </c>
      <c r="R78" s="336"/>
      <c r="S78" s="187">
        <f>+P77+Q78+R77</f>
        <v>8.6309000000000011E-2</v>
      </c>
      <c r="T78" s="317">
        <f>F77+O78+S78</f>
        <v>0.73954399999999998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0.22040299999999999</v>
      </c>
      <c r="P79" s="351"/>
      <c r="Q79" s="193">
        <f t="shared" si="7"/>
        <v>2.93E-2</v>
      </c>
      <c r="R79" s="336"/>
      <c r="S79" s="187">
        <f>+P77+Q79+R77</f>
        <v>6.6008999999999998E-2</v>
      </c>
      <c r="T79" s="317">
        <f>F77+O79+S79</f>
        <v>0.70906000000000002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0.22086599999999998</v>
      </c>
      <c r="P80" s="351"/>
      <c r="Q80" s="193">
        <f t="shared" si="7"/>
        <v>2.3699999999999999E-2</v>
      </c>
      <c r="R80" s="336"/>
      <c r="S80" s="187">
        <f>+P77+Q80+R77</f>
        <v>6.0408999999999997E-2</v>
      </c>
      <c r="T80" s="317">
        <f>F77+O80+S80</f>
        <v>0.70392300000000008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0.192937</v>
      </c>
      <c r="P81" s="351"/>
      <c r="Q81" s="193">
        <f t="shared" si="7"/>
        <v>1.7000000000000001E-2</v>
      </c>
      <c r="R81" s="336"/>
      <c r="S81" s="187">
        <f>+P77+Q81+R77</f>
        <v>5.3709E-2</v>
      </c>
      <c r="T81" s="317">
        <f>F77+O81+S81</f>
        <v>0.66929400000000006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0.1522</v>
      </c>
      <c r="P82" s="352"/>
      <c r="Q82" s="195">
        <f t="shared" si="7"/>
        <v>7.1000000000000004E-3</v>
      </c>
      <c r="R82" s="337"/>
      <c r="S82" s="187">
        <f>+P77+Q82+R77</f>
        <v>4.3809000000000001E-2</v>
      </c>
      <c r="T82" s="317">
        <f>F77+O82+S82</f>
        <v>0.61865700000000001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102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0.380886</v>
      </c>
      <c r="D95" s="336">
        <f>ROUND(B15*C172,6)</f>
        <v>3.3815999999999999E-2</v>
      </c>
      <c r="E95" s="336">
        <f>C173</f>
        <v>7.9459999999999999E-3</v>
      </c>
      <c r="F95" s="345">
        <f>SUM(C95:E100)</f>
        <v>0.42264800000000002</v>
      </c>
      <c r="G95" s="335" t="s">
        <v>26</v>
      </c>
      <c r="H95" s="193">
        <f t="shared" ref="H95:H100" si="8">G178</f>
        <v>0</v>
      </c>
      <c r="I95" s="336">
        <f>ROUND(B15*G184,6)</f>
        <v>7.4360999999999997E-2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0.11038400000000001</v>
      </c>
      <c r="P95" s="336">
        <f>C192</f>
        <v>2.9416999999999999E-2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3.6708999999999999E-2</v>
      </c>
      <c r="T95" s="317">
        <f>F95+O95+S95</f>
        <v>0.56974100000000005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0.28191399999999994</v>
      </c>
      <c r="P96" s="336"/>
      <c r="Q96" s="193">
        <f t="shared" si="9"/>
        <v>4.9599999999999998E-2</v>
      </c>
      <c r="R96" s="336"/>
      <c r="S96" s="187">
        <f>+P95+Q96+R95</f>
        <v>8.6309000000000011E-2</v>
      </c>
      <c r="T96" s="317">
        <f>F95+O96+S96</f>
        <v>0.79087099999999988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0.26738199999999995</v>
      </c>
      <c r="P97" s="336"/>
      <c r="Q97" s="193">
        <f t="shared" si="9"/>
        <v>2.93E-2</v>
      </c>
      <c r="R97" s="336"/>
      <c r="S97" s="187">
        <f>+P95+Q97+R95</f>
        <v>6.6008999999999998E-2</v>
      </c>
      <c r="T97" s="317">
        <f>F95+O97+S97</f>
        <v>0.75603899999999991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0.26804199999999995</v>
      </c>
      <c r="P98" s="336"/>
      <c r="Q98" s="193">
        <f t="shared" si="9"/>
        <v>2.3699999999999999E-2</v>
      </c>
      <c r="R98" s="336"/>
      <c r="S98" s="187">
        <f>+P95+Q98+R95</f>
        <v>6.0408999999999997E-2</v>
      </c>
      <c r="T98" s="317">
        <f>F95+O98+S98</f>
        <v>0.75109900000000007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0.228187</v>
      </c>
      <c r="P99" s="336"/>
      <c r="Q99" s="193">
        <f t="shared" si="9"/>
        <v>1.7000000000000001E-2</v>
      </c>
      <c r="R99" s="336"/>
      <c r="S99" s="187">
        <f>+P95+Q99+R95</f>
        <v>5.3709E-2</v>
      </c>
      <c r="T99" s="317">
        <f>F95+O99+S99</f>
        <v>0.70454400000000006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0.17005600000000001</v>
      </c>
      <c r="P100" s="337"/>
      <c r="Q100" s="193">
        <f t="shared" si="9"/>
        <v>7.1000000000000004E-3</v>
      </c>
      <c r="R100" s="337"/>
      <c r="S100" s="187">
        <f>+P95+Q100+R95</f>
        <v>4.3809000000000001E-2</v>
      </c>
      <c r="T100" s="317">
        <f>F95+O100+S100</f>
        <v>0.636513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102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0.380886</v>
      </c>
      <c r="D113" s="336">
        <f>ROUND(B15*C172,6)</f>
        <v>3.3815999999999999E-2</v>
      </c>
      <c r="E113" s="336">
        <f>C173</f>
        <v>7.9459999999999999E-3</v>
      </c>
      <c r="F113" s="345">
        <f>SUM(C113:E118)</f>
        <v>0.42264800000000002</v>
      </c>
      <c r="G113" s="335" t="s">
        <v>26</v>
      </c>
      <c r="H113" s="240">
        <f t="shared" ref="H113:H118" si="10">H178</f>
        <v>0</v>
      </c>
      <c r="I113" s="336">
        <f>ROUND(B15*H184,6)</f>
        <v>7.4360999999999997E-2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0.11038400000000001</v>
      </c>
      <c r="P113" s="351">
        <f>C192</f>
        <v>2.9416999999999999E-2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3.6708999999999999E-2</v>
      </c>
      <c r="T113" s="317">
        <f>F113+O113+S113</f>
        <v>0.56974100000000005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0.34570100000000004</v>
      </c>
      <c r="P114" s="351"/>
      <c r="Q114" s="193">
        <f t="shared" si="11"/>
        <v>4.9599999999999998E-2</v>
      </c>
      <c r="R114" s="336"/>
      <c r="S114" s="187">
        <f>+P113+Q114+R113</f>
        <v>8.6309000000000011E-2</v>
      </c>
      <c r="T114" s="317">
        <f>F113+O114+S114</f>
        <v>0.85465800000000003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0.32576400000000005</v>
      </c>
      <c r="P115" s="351"/>
      <c r="Q115" s="193">
        <f t="shared" si="11"/>
        <v>2.93E-2</v>
      </c>
      <c r="R115" s="336"/>
      <c r="S115" s="187">
        <f>+P113+Q115+R113</f>
        <v>6.6008999999999998E-2</v>
      </c>
      <c r="T115" s="317">
        <f>F113+O115+S115</f>
        <v>0.81442100000000006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0.32667000000000002</v>
      </c>
      <c r="P116" s="351"/>
      <c r="Q116" s="193">
        <f t="shared" si="11"/>
        <v>2.3699999999999999E-2</v>
      </c>
      <c r="R116" s="336"/>
      <c r="S116" s="187">
        <f>+P113+Q116+R113</f>
        <v>6.0408999999999997E-2</v>
      </c>
      <c r="T116" s="317">
        <f>F113+O116+S116</f>
        <v>0.80972700000000009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0.27199399999999996</v>
      </c>
      <c r="P117" s="351"/>
      <c r="Q117" s="193">
        <f t="shared" si="11"/>
        <v>1.7000000000000001E-2</v>
      </c>
      <c r="R117" s="336"/>
      <c r="S117" s="187">
        <f>+P113+Q117+R113</f>
        <v>5.3709E-2</v>
      </c>
      <c r="T117" s="317">
        <f>F113+O117+S117</f>
        <v>0.74835099999999999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0.192246</v>
      </c>
      <c r="P118" s="352"/>
      <c r="Q118" s="195">
        <f t="shared" si="11"/>
        <v>7.1000000000000004E-3</v>
      </c>
      <c r="R118" s="337"/>
      <c r="S118" s="187">
        <f>+P113+Q118+R113</f>
        <v>4.3809000000000001E-2</v>
      </c>
      <c r="T118" s="317">
        <f>F113+O118+S118</f>
        <v>0.65870300000000004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102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0.380886</v>
      </c>
      <c r="D131" s="336">
        <f>ROUND(B15*C172,6)</f>
        <v>3.3815999999999999E-2</v>
      </c>
      <c r="E131" s="336">
        <f>C173</f>
        <v>7.9459999999999999E-3</v>
      </c>
      <c r="F131" s="345">
        <f>SUM(C131:E136)</f>
        <v>0.42264800000000002</v>
      </c>
      <c r="G131" s="335" t="s">
        <v>26</v>
      </c>
      <c r="H131" s="240">
        <f t="shared" ref="H131:H136" si="12">I178</f>
        <v>0</v>
      </c>
      <c r="I131" s="336">
        <f>ROUND(B15*I184,6)</f>
        <v>7.4360999999999997E-2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0.11038400000000001</v>
      </c>
      <c r="P131" s="336">
        <f>C192</f>
        <v>2.9416999999999999E-2</v>
      </c>
      <c r="Q131" s="193">
        <f t="shared" ref="Q131:Q136" si="13">C193</f>
        <v>0</v>
      </c>
      <c r="R131" s="336">
        <f>C199</f>
        <v>7.2920000000000007E-3</v>
      </c>
      <c r="S131" s="187">
        <f>P131+Q131+R131</f>
        <v>3.6708999999999999E-2</v>
      </c>
      <c r="T131" s="317">
        <f>F131+O131+S131</f>
        <v>0.56974100000000005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si="12"/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0.34570100000000004</v>
      </c>
      <c r="P132" s="336"/>
      <c r="Q132" s="193">
        <f t="shared" si="13"/>
        <v>4.9599999999999998E-2</v>
      </c>
      <c r="R132" s="336"/>
      <c r="S132" s="187">
        <f>P131+Q132+R131</f>
        <v>8.6309000000000011E-2</v>
      </c>
      <c r="T132" s="317">
        <f>F131+O132+S132</f>
        <v>0.85465800000000003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0.32576400000000005</v>
      </c>
      <c r="P133" s="336"/>
      <c r="Q133" s="193">
        <f t="shared" si="13"/>
        <v>2.93E-2</v>
      </c>
      <c r="R133" s="336"/>
      <c r="S133" s="187">
        <f>P131+Q133+R131</f>
        <v>6.6008999999999998E-2</v>
      </c>
      <c r="T133" s="317">
        <f>F131+O133+S133</f>
        <v>0.81442100000000006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0.32667000000000002</v>
      </c>
      <c r="P134" s="336"/>
      <c r="Q134" s="193">
        <f t="shared" si="13"/>
        <v>2.3699999999999999E-2</v>
      </c>
      <c r="R134" s="336"/>
      <c r="S134" s="187">
        <f>P131+Q134+R131</f>
        <v>6.0408999999999997E-2</v>
      </c>
      <c r="T134" s="317">
        <f>F131+O134+S134</f>
        <v>0.80972700000000009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0.27199399999999996</v>
      </c>
      <c r="P135" s="336"/>
      <c r="Q135" s="193">
        <f t="shared" si="13"/>
        <v>1.7000000000000001E-2</v>
      </c>
      <c r="R135" s="336"/>
      <c r="S135" s="187">
        <f>P131+Q135+R131</f>
        <v>5.3709E-2</v>
      </c>
      <c r="T135" s="317">
        <f>F131+O135+S135</f>
        <v>0.74835099999999999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0.192246</v>
      </c>
      <c r="P136" s="337"/>
      <c r="Q136" s="195">
        <f t="shared" si="13"/>
        <v>7.1000000000000004E-3</v>
      </c>
      <c r="R136" s="337"/>
      <c r="S136" s="251">
        <f>P131+Q136+R131</f>
        <v>4.3809000000000001E-2</v>
      </c>
      <c r="T136" s="325">
        <f>F131+O136+S136</f>
        <v>0.65870300000000004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>I177</f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20" s="145" customFormat="1" x14ac:dyDescent="0.25">
      <c r="B163" s="150"/>
      <c r="T163" s="283"/>
    </row>
    <row r="164" spans="2:20" s="145" customFormat="1" x14ac:dyDescent="0.25">
      <c r="B164" s="150"/>
      <c r="T164" s="283"/>
    </row>
    <row r="165" spans="2:20" s="145" customFormat="1" x14ac:dyDescent="0.25">
      <c r="B165" s="150"/>
      <c r="T165" s="283"/>
    </row>
    <row r="166" spans="2:20" s="145" customFormat="1" x14ac:dyDescent="0.25">
      <c r="B166" s="150"/>
      <c r="T166" s="283"/>
    </row>
    <row r="167" spans="2:20" s="145" customFormat="1" x14ac:dyDescent="0.25">
      <c r="B167" s="150"/>
      <c r="T167" s="283"/>
    </row>
    <row r="168" spans="2:20" s="145" customFormat="1" x14ac:dyDescent="0.25">
      <c r="B168" s="150"/>
      <c r="T168" s="283"/>
    </row>
    <row r="169" spans="2:20" s="145" customFormat="1" x14ac:dyDescent="0.25">
      <c r="B169" s="150"/>
      <c r="T169" s="283"/>
    </row>
    <row r="170" spans="2:20" s="253" customFormat="1" x14ac:dyDescent="0.25">
      <c r="B170" s="252"/>
      <c r="T170" s="293"/>
    </row>
    <row r="171" spans="2:20" s="253" customFormat="1" ht="12.75" customHeight="1" x14ac:dyDescent="0.25">
      <c r="B171" s="254" t="s">
        <v>13</v>
      </c>
      <c r="C171" s="255">
        <v>9.8879999999999999</v>
      </c>
      <c r="T171" s="293"/>
    </row>
    <row r="172" spans="2:20" s="253" customFormat="1" ht="12.75" customHeight="1" x14ac:dyDescent="0.25">
      <c r="B172" s="254" t="s">
        <v>14</v>
      </c>
      <c r="C172" s="255">
        <v>0.87786900000000001</v>
      </c>
      <c r="T172" s="293"/>
    </row>
    <row r="173" spans="2:20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  <c r="T173" s="293"/>
    </row>
    <row r="174" spans="2:20" s="253" customFormat="1" ht="12.75" customHeight="1" x14ac:dyDescent="0.25">
      <c r="B174" s="252"/>
      <c r="T174" s="293"/>
    </row>
    <row r="175" spans="2:20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20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1.930444</v>
      </c>
      <c r="D184" s="255">
        <v>1.930444</v>
      </c>
      <c r="E184" s="255">
        <v>1.930444</v>
      </c>
      <c r="F184" s="255">
        <v>1.930444</v>
      </c>
      <c r="G184" s="255">
        <v>1.930444</v>
      </c>
      <c r="H184" s="255">
        <v>1.930444</v>
      </c>
      <c r="I184" s="255">
        <v>1.930444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2.9416999999999999E-2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-21.63</v>
      </c>
      <c r="T193" s="293"/>
    </row>
    <row r="194" spans="2:20" s="253" customFormat="1" ht="12.75" customHeight="1" x14ac:dyDescent="0.25">
      <c r="C194" s="257">
        <v>4.9599999999999998E-2</v>
      </c>
      <c r="T194" s="293"/>
    </row>
    <row r="195" spans="2:20" s="253" customFormat="1" ht="12.75" customHeight="1" x14ac:dyDescent="0.25">
      <c r="B195" s="252"/>
      <c r="C195" s="257">
        <v>2.93E-2</v>
      </c>
      <c r="T195" s="293"/>
    </row>
    <row r="196" spans="2:20" s="253" customFormat="1" ht="12.75" customHeight="1" x14ac:dyDescent="0.25">
      <c r="B196" s="252"/>
      <c r="C196" s="257">
        <v>2.3699999999999999E-2</v>
      </c>
      <c r="T196" s="293"/>
    </row>
    <row r="197" spans="2:20" s="253" customFormat="1" ht="12.75" customHeight="1" x14ac:dyDescent="0.25">
      <c r="B197" s="252"/>
      <c r="C197" s="257">
        <v>1.7000000000000001E-2</v>
      </c>
      <c r="T197" s="293"/>
    </row>
    <row r="198" spans="2:20" s="253" customFormat="1" ht="12.75" customHeight="1" x14ac:dyDescent="0.25">
      <c r="B198" s="252"/>
      <c r="C198" s="257">
        <v>7.1000000000000004E-3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B8:T8"/>
    <mergeCell ref="P23:P28"/>
    <mergeCell ref="N23:N28"/>
    <mergeCell ref="N41:N46"/>
    <mergeCell ref="C30:C32"/>
    <mergeCell ref="F30:F32"/>
    <mergeCell ref="C41:C46"/>
    <mergeCell ref="C48:C50"/>
    <mergeCell ref="C33:T33"/>
    <mergeCell ref="H48:H50"/>
    <mergeCell ref="I48:I50"/>
    <mergeCell ref="J48:J50"/>
    <mergeCell ref="J30:J32"/>
    <mergeCell ref="K30:K32"/>
    <mergeCell ref="P30:P32"/>
    <mergeCell ref="E48:E50"/>
    <mergeCell ref="D41:D46"/>
    <mergeCell ref="E41:E46"/>
    <mergeCell ref="F48:F50"/>
    <mergeCell ref="F41:F46"/>
    <mergeCell ref="L30:L32"/>
    <mergeCell ref="D48:D50"/>
    <mergeCell ref="T19:T21"/>
    <mergeCell ref="C23:C28"/>
    <mergeCell ref="E120:E122"/>
    <mergeCell ref="M120:M122"/>
    <mergeCell ref="H120:H122"/>
    <mergeCell ref="I120:I122"/>
    <mergeCell ref="J120:J122"/>
    <mergeCell ref="K120:K122"/>
    <mergeCell ref="L120:L122"/>
    <mergeCell ref="E84:E86"/>
    <mergeCell ref="D95:D100"/>
    <mergeCell ref="E95:E100"/>
    <mergeCell ref="F113:F118"/>
    <mergeCell ref="T109:T111"/>
    <mergeCell ref="T91:T93"/>
    <mergeCell ref="T73:T75"/>
    <mergeCell ref="T55:T57"/>
    <mergeCell ref="T37:T39"/>
    <mergeCell ref="G77:G82"/>
    <mergeCell ref="I95:I100"/>
    <mergeCell ref="R120:R122"/>
    <mergeCell ref="L77:L82"/>
    <mergeCell ref="M77:M82"/>
    <mergeCell ref="J95:J100"/>
    <mergeCell ref="S109:S111"/>
    <mergeCell ref="S66:S68"/>
    <mergeCell ref="S84:S86"/>
    <mergeCell ref="S102:S104"/>
    <mergeCell ref="Q66:Q68"/>
    <mergeCell ref="Q84:Q86"/>
    <mergeCell ref="L66:L68"/>
    <mergeCell ref="N66:N68"/>
    <mergeCell ref="K113:K118"/>
    <mergeCell ref="C120:C122"/>
    <mergeCell ref="D120:D122"/>
    <mergeCell ref="S120:S122"/>
    <mergeCell ref="K84:K86"/>
    <mergeCell ref="M95:M100"/>
    <mergeCell ref="P95:P100"/>
    <mergeCell ref="G113:G118"/>
    <mergeCell ref="F120:F122"/>
    <mergeCell ref="K102:K104"/>
    <mergeCell ref="Q102:Q104"/>
    <mergeCell ref="P102:P104"/>
    <mergeCell ref="O109:O111"/>
    <mergeCell ref="P84:P86"/>
    <mergeCell ref="L84:L86"/>
    <mergeCell ref="N84:N86"/>
    <mergeCell ref="L102:L104"/>
    <mergeCell ref="N102:N104"/>
    <mergeCell ref="O91:O93"/>
    <mergeCell ref="C113:C118"/>
    <mergeCell ref="D113:D118"/>
    <mergeCell ref="E113:E118"/>
    <mergeCell ref="C102:C104"/>
    <mergeCell ref="C95:C100"/>
    <mergeCell ref="D102:D104"/>
    <mergeCell ref="D23:D28"/>
    <mergeCell ref="E23:E28"/>
    <mergeCell ref="E30:E32"/>
    <mergeCell ref="D30:D32"/>
    <mergeCell ref="Q120:Q122"/>
    <mergeCell ref="P113:P118"/>
    <mergeCell ref="R113:R118"/>
    <mergeCell ref="R84:R86"/>
    <mergeCell ref="N120:N122"/>
    <mergeCell ref="P120:P122"/>
    <mergeCell ref="P77:P82"/>
    <mergeCell ref="N77:N82"/>
    <mergeCell ref="N95:N100"/>
    <mergeCell ref="R77:R82"/>
    <mergeCell ref="N113:N118"/>
    <mergeCell ref="R102:R104"/>
    <mergeCell ref="F55:F57"/>
    <mergeCell ref="C51:T51"/>
    <mergeCell ref="L95:L100"/>
    <mergeCell ref="R95:R100"/>
    <mergeCell ref="L113:L118"/>
    <mergeCell ref="I113:I118"/>
    <mergeCell ref="J113:J118"/>
    <mergeCell ref="P66:P68"/>
    <mergeCell ref="F66:F68"/>
    <mergeCell ref="D66:D68"/>
    <mergeCell ref="F84:F86"/>
    <mergeCell ref="E102:E104"/>
    <mergeCell ref="H84:H86"/>
    <mergeCell ref="I84:I86"/>
    <mergeCell ref="J84:J86"/>
    <mergeCell ref="M84:M86"/>
    <mergeCell ref="I102:I104"/>
    <mergeCell ref="J102:J104"/>
    <mergeCell ref="K95:K100"/>
    <mergeCell ref="G95:G100"/>
    <mergeCell ref="F91:F93"/>
    <mergeCell ref="F95:F100"/>
    <mergeCell ref="D84:D86"/>
    <mergeCell ref="S19:S21"/>
    <mergeCell ref="F37:F39"/>
    <mergeCell ref="O37:O39"/>
    <mergeCell ref="S37:S39"/>
    <mergeCell ref="S30:S32"/>
    <mergeCell ref="S48:S50"/>
    <mergeCell ref="Q30:Q32"/>
    <mergeCell ref="P41:P46"/>
    <mergeCell ref="R41:R46"/>
    <mergeCell ref="P48:P50"/>
    <mergeCell ref="K23:K28"/>
    <mergeCell ref="H30:H32"/>
    <mergeCell ref="I30:I32"/>
    <mergeCell ref="G41:G46"/>
    <mergeCell ref="R23:R28"/>
    <mergeCell ref="M48:M50"/>
    <mergeCell ref="L41:L46"/>
    <mergeCell ref="M41:M46"/>
    <mergeCell ref="L48:L50"/>
    <mergeCell ref="K41:K46"/>
    <mergeCell ref="K48:K50"/>
    <mergeCell ref="R30:R32"/>
    <mergeCell ref="Q48:Q50"/>
    <mergeCell ref="N30:N32"/>
    <mergeCell ref="F19:F21"/>
    <mergeCell ref="O19:O21"/>
    <mergeCell ref="R48:R50"/>
    <mergeCell ref="L23:L28"/>
    <mergeCell ref="M23:M28"/>
    <mergeCell ref="I41:I46"/>
    <mergeCell ref="J41:J46"/>
    <mergeCell ref="I23:I28"/>
    <mergeCell ref="J23:J28"/>
    <mergeCell ref="G23:G28"/>
    <mergeCell ref="F23:F28"/>
    <mergeCell ref="M30:M32"/>
    <mergeCell ref="N48:N50"/>
    <mergeCell ref="C77:C82"/>
    <mergeCell ref="N59:N64"/>
    <mergeCell ref="J59:J64"/>
    <mergeCell ref="K59:K64"/>
    <mergeCell ref="O55:O57"/>
    <mergeCell ref="S55:S57"/>
    <mergeCell ref="F73:F75"/>
    <mergeCell ref="O73:O75"/>
    <mergeCell ref="S73:S75"/>
    <mergeCell ref="I66:I68"/>
    <mergeCell ref="J66:J68"/>
    <mergeCell ref="K66:K68"/>
    <mergeCell ref="I77:I82"/>
    <mergeCell ref="K77:K82"/>
    <mergeCell ref="R66:R68"/>
    <mergeCell ref="F77:F82"/>
    <mergeCell ref="L59:L64"/>
    <mergeCell ref="M59:M64"/>
    <mergeCell ref="I59:I64"/>
    <mergeCell ref="H66:H68"/>
    <mergeCell ref="M66:M68"/>
    <mergeCell ref="C66:C68"/>
    <mergeCell ref="P59:P64"/>
    <mergeCell ref="E66:E68"/>
    <mergeCell ref="C84:C86"/>
    <mergeCell ref="E131:E136"/>
    <mergeCell ref="F131:F136"/>
    <mergeCell ref="S91:S93"/>
    <mergeCell ref="R59:R64"/>
    <mergeCell ref="C69:T69"/>
    <mergeCell ref="C87:T87"/>
    <mergeCell ref="G59:G64"/>
    <mergeCell ref="C59:C64"/>
    <mergeCell ref="D59:D64"/>
    <mergeCell ref="E59:E64"/>
    <mergeCell ref="F59:F64"/>
    <mergeCell ref="J77:J82"/>
    <mergeCell ref="D77:D82"/>
    <mergeCell ref="E77:E82"/>
    <mergeCell ref="H102:H104"/>
    <mergeCell ref="M113:M118"/>
    <mergeCell ref="F102:F104"/>
    <mergeCell ref="M102:M104"/>
    <mergeCell ref="F109:F111"/>
    <mergeCell ref="C105:T105"/>
    <mergeCell ref="C123:T123"/>
    <mergeCell ref="F127:F129"/>
    <mergeCell ref="T127:T129"/>
    <mergeCell ref="C141:T141"/>
    <mergeCell ref="G131:G136"/>
    <mergeCell ref="I131:I136"/>
    <mergeCell ref="H138:H140"/>
    <mergeCell ref="I138:I140"/>
    <mergeCell ref="J138:J140"/>
    <mergeCell ref="K138:K140"/>
    <mergeCell ref="J131:J136"/>
    <mergeCell ref="C138:C140"/>
    <mergeCell ref="D138:D140"/>
    <mergeCell ref="E138:E140"/>
    <mergeCell ref="F138:F140"/>
    <mergeCell ref="N138:N140"/>
    <mergeCell ref="K131:K136"/>
    <mergeCell ref="L131:L136"/>
    <mergeCell ref="M131:M136"/>
    <mergeCell ref="L138:L140"/>
    <mergeCell ref="S138:S140"/>
    <mergeCell ref="N131:N136"/>
    <mergeCell ref="S127:S129"/>
    <mergeCell ref="C131:C136"/>
    <mergeCell ref="D131:D136"/>
    <mergeCell ref="M138:M140"/>
    <mergeCell ref="P131:P136"/>
    <mergeCell ref="Q138:Q140"/>
    <mergeCell ref="R131:R136"/>
    <mergeCell ref="R138:R140"/>
    <mergeCell ref="P138:P140"/>
    <mergeCell ref="O127:O129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100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101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100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0.39247799999999999</v>
      </c>
      <c r="D23" s="336">
        <f>ROUND(B15*C172,6)</f>
        <v>3.3815999999999999E-2</v>
      </c>
      <c r="E23" s="336">
        <f>C173</f>
        <v>7.9459999999999999E-3</v>
      </c>
      <c r="F23" s="345">
        <f>SUM(C23:E28)</f>
        <v>0.43424000000000001</v>
      </c>
      <c r="G23" s="335" t="s">
        <v>26</v>
      </c>
      <c r="H23" s="194">
        <f t="shared" ref="H23:H28" si="0">C178</f>
        <v>0</v>
      </c>
      <c r="I23" s="336">
        <f>ROUND(B15*C184,6)</f>
        <v>7.4360999999999997E-2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0.11038400000000001</v>
      </c>
      <c r="P23" s="336">
        <f>C192</f>
        <v>2.9416999999999999E-2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3.6708999999999999E-2</v>
      </c>
      <c r="T23" s="317">
        <f>F23+O23+S23</f>
        <v>0.58133299999999999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0.20805700000000002</v>
      </c>
      <c r="P24" s="336"/>
      <c r="Q24" s="193">
        <f t="shared" si="1"/>
        <v>4.9599999999999998E-2</v>
      </c>
      <c r="R24" s="336"/>
      <c r="S24" s="187">
        <f>+P23+Q24+R23</f>
        <v>8.6309000000000011E-2</v>
      </c>
      <c r="T24" s="317">
        <f>F23+O24+S24</f>
        <v>0.72860599999999998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0.19978199999999999</v>
      </c>
      <c r="P25" s="336"/>
      <c r="Q25" s="193">
        <f t="shared" si="1"/>
        <v>2.93E-2</v>
      </c>
      <c r="R25" s="336"/>
      <c r="S25" s="187">
        <f>+P23+Q25+R23</f>
        <v>6.6008999999999998E-2</v>
      </c>
      <c r="T25" s="317">
        <f>F23+O25+S25</f>
        <v>0.70003099999999996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0.20015799999999997</v>
      </c>
      <c r="P26" s="336"/>
      <c r="Q26" s="193">
        <f t="shared" si="1"/>
        <v>2.3699999999999999E-2</v>
      </c>
      <c r="R26" s="336"/>
      <c r="S26" s="187">
        <f>+P23+Q26+R23</f>
        <v>6.0408999999999997E-2</v>
      </c>
      <c r="T26" s="317">
        <f>F23+O26+S26</f>
        <v>0.69480700000000006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0.17746399999999998</v>
      </c>
      <c r="P27" s="336"/>
      <c r="Q27" s="193">
        <f t="shared" si="1"/>
        <v>1.7000000000000001E-2</v>
      </c>
      <c r="R27" s="336"/>
      <c r="S27" s="187">
        <f>+P23+Q27+R23</f>
        <v>5.3709E-2</v>
      </c>
      <c r="T27" s="317">
        <f>F23+O27+S27</f>
        <v>0.66541300000000003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0.14436299999999999</v>
      </c>
      <c r="P28" s="337"/>
      <c r="Q28" s="195">
        <f t="shared" si="1"/>
        <v>7.1000000000000004E-3</v>
      </c>
      <c r="R28" s="337"/>
      <c r="S28" s="187">
        <f>+P23+Q28+R23</f>
        <v>4.3809000000000001E-2</v>
      </c>
      <c r="T28" s="317">
        <f>F23+O28+S28</f>
        <v>0.62241199999999997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100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0.39247799999999999</v>
      </c>
      <c r="D41" s="336">
        <f>ROUND(B15*C172,6)</f>
        <v>3.3815999999999999E-2</v>
      </c>
      <c r="E41" s="336">
        <f>C173</f>
        <v>7.9459999999999999E-3</v>
      </c>
      <c r="F41" s="353">
        <f>SUM(C41:E46)</f>
        <v>0.43424000000000001</v>
      </c>
      <c r="G41" s="335" t="s">
        <v>26</v>
      </c>
      <c r="H41" s="225">
        <f t="shared" ref="H41:H46" si="2">D178</f>
        <v>0</v>
      </c>
      <c r="I41" s="336">
        <f>ROUND(B15*D184,6)</f>
        <v>7.4360999999999997E-2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0.11038400000000001</v>
      </c>
      <c r="P41" s="351">
        <f>C192</f>
        <v>2.9416999999999999E-2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3.6708999999999999E-2</v>
      </c>
      <c r="T41" s="323">
        <f>F41+O41+S41</f>
        <v>0.58133299999999999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0.18243599999999999</v>
      </c>
      <c r="P42" s="351"/>
      <c r="Q42" s="226">
        <f t="shared" si="3"/>
        <v>4.9599999999999998E-2</v>
      </c>
      <c r="R42" s="336"/>
      <c r="S42" s="187">
        <f>+P41+Q42+R41</f>
        <v>8.6309000000000011E-2</v>
      </c>
      <c r="T42" s="323">
        <f>F41+O42+S42</f>
        <v>0.70298499999999997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0.17633200000000002</v>
      </c>
      <c r="P43" s="351"/>
      <c r="Q43" s="226">
        <f t="shared" si="3"/>
        <v>2.93E-2</v>
      </c>
      <c r="R43" s="336"/>
      <c r="S43" s="187">
        <f>+P41+Q43+R41</f>
        <v>6.6008999999999998E-2</v>
      </c>
      <c r="T43" s="323">
        <f>F41+O43+S43</f>
        <v>0.67658099999999999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0.17660899999999999</v>
      </c>
      <c r="P44" s="351"/>
      <c r="Q44" s="226">
        <f t="shared" si="3"/>
        <v>2.3699999999999999E-2</v>
      </c>
      <c r="R44" s="336"/>
      <c r="S44" s="187">
        <f>+P41+Q44+R41</f>
        <v>6.0408999999999997E-2</v>
      </c>
      <c r="T44" s="323">
        <f>F41+O44+S44</f>
        <v>0.67125800000000002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0.15986800000000001</v>
      </c>
      <c r="P45" s="351"/>
      <c r="Q45" s="226">
        <f t="shared" si="3"/>
        <v>1.7000000000000001E-2</v>
      </c>
      <c r="R45" s="336"/>
      <c r="S45" s="187">
        <f>+P41+Q45+R41</f>
        <v>5.3709E-2</v>
      </c>
      <c r="T45" s="323">
        <f>F41+O45+S45</f>
        <v>0.64781700000000009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0.13545000000000001</v>
      </c>
      <c r="P46" s="352"/>
      <c r="Q46" s="227">
        <f t="shared" si="3"/>
        <v>7.1000000000000004E-3</v>
      </c>
      <c r="R46" s="337"/>
      <c r="S46" s="187">
        <f>+P41+Q46+R41</f>
        <v>4.3809000000000001E-2</v>
      </c>
      <c r="T46" s="323">
        <f>F41+O46+S46</f>
        <v>0.61349900000000002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100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0.39247799999999999</v>
      </c>
      <c r="D59" s="336">
        <f>ROUND(B15*C172,6)</f>
        <v>3.3815999999999999E-2</v>
      </c>
      <c r="E59" s="336">
        <f>C173</f>
        <v>7.9459999999999999E-3</v>
      </c>
      <c r="F59" s="345">
        <f>SUM(C59:E64)</f>
        <v>0.43424000000000001</v>
      </c>
      <c r="G59" s="335" t="s">
        <v>26</v>
      </c>
      <c r="H59" s="240">
        <f t="shared" ref="H59:H64" si="4">E178</f>
        <v>0</v>
      </c>
      <c r="I59" s="336">
        <f>ROUND(B15*E184,6)</f>
        <v>7.4360999999999997E-2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0.11038400000000001</v>
      </c>
      <c r="P59" s="351">
        <f>C192</f>
        <v>2.9416999999999999E-2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3.6708999999999999E-2</v>
      </c>
      <c r="T59" s="317">
        <f>F59+O59+S59</f>
        <v>0.58133299999999999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0.209483</v>
      </c>
      <c r="P60" s="351"/>
      <c r="Q60" s="193">
        <f t="shared" si="5"/>
        <v>4.9599999999999998E-2</v>
      </c>
      <c r="R60" s="336"/>
      <c r="S60" s="187">
        <f>+P59+Q60+R59</f>
        <v>8.6309000000000011E-2</v>
      </c>
      <c r="T60" s="317">
        <f>F59+O60+S60</f>
        <v>0.73003200000000001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0.20108699999999999</v>
      </c>
      <c r="P61" s="351"/>
      <c r="Q61" s="193">
        <f t="shared" si="5"/>
        <v>2.93E-2</v>
      </c>
      <c r="R61" s="336"/>
      <c r="S61" s="187">
        <f>+P59+Q61+R59</f>
        <v>6.6008999999999998E-2</v>
      </c>
      <c r="T61" s="317">
        <f>F59+O61+S61</f>
        <v>0.70133599999999996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0.20146899999999998</v>
      </c>
      <c r="P62" s="351"/>
      <c r="Q62" s="193">
        <f t="shared" si="5"/>
        <v>2.3699999999999999E-2</v>
      </c>
      <c r="R62" s="336"/>
      <c r="S62" s="187">
        <f>+P59+Q62+R59</f>
        <v>6.0408999999999997E-2</v>
      </c>
      <c r="T62" s="317">
        <f>F59+O62+S62</f>
        <v>0.69611800000000001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0.17844299999999999</v>
      </c>
      <c r="P63" s="351"/>
      <c r="Q63" s="193">
        <f t="shared" si="5"/>
        <v>1.7000000000000001E-2</v>
      </c>
      <c r="R63" s="336"/>
      <c r="S63" s="187">
        <f>+P59+Q63+R59</f>
        <v>5.3709E-2</v>
      </c>
      <c r="T63" s="317">
        <f>F59+O63+S63</f>
        <v>0.66639199999999998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0.14485899999999999</v>
      </c>
      <c r="P64" s="352"/>
      <c r="Q64" s="195">
        <f t="shared" si="5"/>
        <v>7.1000000000000004E-3</v>
      </c>
      <c r="R64" s="337"/>
      <c r="S64" s="187">
        <f>+P59+Q64+R59</f>
        <v>4.3809000000000001E-2</v>
      </c>
      <c r="T64" s="317">
        <f>F59+O64+S64</f>
        <v>0.62290800000000002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100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0.39247799999999999</v>
      </c>
      <c r="D77" s="336">
        <f>ROUND(B15*C172,6)</f>
        <v>3.3815999999999999E-2</v>
      </c>
      <c r="E77" s="336">
        <f>C173</f>
        <v>7.9459999999999999E-3</v>
      </c>
      <c r="F77" s="345">
        <f>SUM(C77:E82)</f>
        <v>0.43424000000000001</v>
      </c>
      <c r="G77" s="335" t="s">
        <v>26</v>
      </c>
      <c r="H77" s="240">
        <f t="shared" ref="H77:H82" si="6">F178</f>
        <v>0</v>
      </c>
      <c r="I77" s="336">
        <f>ROUND(B15*F184,6)</f>
        <v>7.4360999999999997E-2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0.11038400000000001</v>
      </c>
      <c r="P77" s="351">
        <f>C192</f>
        <v>2.9416999999999999E-2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3.6708999999999999E-2</v>
      </c>
      <c r="T77" s="317">
        <f>F77+O77+S77</f>
        <v>0.58133299999999999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0.23058700000000001</v>
      </c>
      <c r="P78" s="351"/>
      <c r="Q78" s="193">
        <f t="shared" si="7"/>
        <v>4.9599999999999998E-2</v>
      </c>
      <c r="R78" s="336"/>
      <c r="S78" s="187">
        <f>+P77+Q78+R77</f>
        <v>8.6309000000000011E-2</v>
      </c>
      <c r="T78" s="317">
        <f>F77+O78+S78</f>
        <v>0.75113600000000003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0.22040299999999999</v>
      </c>
      <c r="P79" s="351"/>
      <c r="Q79" s="193">
        <f t="shared" si="7"/>
        <v>2.93E-2</v>
      </c>
      <c r="R79" s="336"/>
      <c r="S79" s="187">
        <f>+P77+Q79+R77</f>
        <v>6.6008999999999998E-2</v>
      </c>
      <c r="T79" s="317">
        <f>F77+O79+S79</f>
        <v>0.72065199999999996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0.22086599999999998</v>
      </c>
      <c r="P80" s="351"/>
      <c r="Q80" s="193">
        <f t="shared" si="7"/>
        <v>2.3699999999999999E-2</v>
      </c>
      <c r="R80" s="336"/>
      <c r="S80" s="187">
        <f>+P77+Q80+R77</f>
        <v>6.0408999999999997E-2</v>
      </c>
      <c r="T80" s="317">
        <f>F77+O80+S80</f>
        <v>0.71551500000000001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0.192937</v>
      </c>
      <c r="P81" s="351"/>
      <c r="Q81" s="193">
        <f t="shared" si="7"/>
        <v>1.7000000000000001E-2</v>
      </c>
      <c r="R81" s="336"/>
      <c r="S81" s="187">
        <f>+P77+Q81+R77</f>
        <v>5.3709E-2</v>
      </c>
      <c r="T81" s="317">
        <f>F77+O81+S81</f>
        <v>0.68088599999999999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0.1522</v>
      </c>
      <c r="P82" s="352"/>
      <c r="Q82" s="195">
        <f t="shared" si="7"/>
        <v>7.1000000000000004E-3</v>
      </c>
      <c r="R82" s="337"/>
      <c r="S82" s="187">
        <f>+P77+Q82+R77</f>
        <v>4.3809000000000001E-2</v>
      </c>
      <c r="T82" s="317">
        <f>F77+O82+S82</f>
        <v>0.63024900000000006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100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0.39247799999999999</v>
      </c>
      <c r="D95" s="336">
        <f>ROUND(B15*C172,6)</f>
        <v>3.3815999999999999E-2</v>
      </c>
      <c r="E95" s="336">
        <f>C173</f>
        <v>7.9459999999999999E-3</v>
      </c>
      <c r="F95" s="345">
        <f>SUM(C95:E100)</f>
        <v>0.43424000000000001</v>
      </c>
      <c r="G95" s="335" t="s">
        <v>26</v>
      </c>
      <c r="H95" s="193">
        <f t="shared" ref="H95:H100" si="8">G178</f>
        <v>0</v>
      </c>
      <c r="I95" s="336">
        <f>ROUND(B15*G184,6)</f>
        <v>7.4360999999999997E-2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0.11038400000000001</v>
      </c>
      <c r="P95" s="336">
        <f>C192</f>
        <v>2.9416999999999999E-2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3.6708999999999999E-2</v>
      </c>
      <c r="T95" s="317">
        <f>F95+O95+S95</f>
        <v>0.58133299999999999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0.28191399999999994</v>
      </c>
      <c r="P96" s="336"/>
      <c r="Q96" s="193">
        <f t="shared" si="9"/>
        <v>4.9599999999999998E-2</v>
      </c>
      <c r="R96" s="336"/>
      <c r="S96" s="187">
        <f>+P95+Q96+R95</f>
        <v>8.6309000000000011E-2</v>
      </c>
      <c r="T96" s="317">
        <f>F95+O96+S96</f>
        <v>0.80246299999999993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0.26738199999999995</v>
      </c>
      <c r="P97" s="336"/>
      <c r="Q97" s="193">
        <f t="shared" si="9"/>
        <v>2.93E-2</v>
      </c>
      <c r="R97" s="336"/>
      <c r="S97" s="187">
        <f>+P95+Q97+R95</f>
        <v>6.6008999999999998E-2</v>
      </c>
      <c r="T97" s="317">
        <f>F95+O97+S97</f>
        <v>0.76763099999999995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0.26804199999999995</v>
      </c>
      <c r="P98" s="336"/>
      <c r="Q98" s="193">
        <f t="shared" si="9"/>
        <v>2.3699999999999999E-2</v>
      </c>
      <c r="R98" s="336"/>
      <c r="S98" s="187">
        <f>+P95+Q98+R95</f>
        <v>6.0408999999999997E-2</v>
      </c>
      <c r="T98" s="317">
        <f>F95+O98+S98</f>
        <v>0.76269100000000001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0.228187</v>
      </c>
      <c r="P99" s="336"/>
      <c r="Q99" s="193">
        <f t="shared" si="9"/>
        <v>1.7000000000000001E-2</v>
      </c>
      <c r="R99" s="336"/>
      <c r="S99" s="187">
        <f>+P95+Q99+R95</f>
        <v>5.3709E-2</v>
      </c>
      <c r="T99" s="317">
        <f>F95+O99+S99</f>
        <v>0.71613599999999999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0.17005600000000001</v>
      </c>
      <c r="P100" s="337"/>
      <c r="Q100" s="193">
        <f t="shared" si="9"/>
        <v>7.1000000000000004E-3</v>
      </c>
      <c r="R100" s="337"/>
      <c r="S100" s="187">
        <f>+P95+Q100+R95</f>
        <v>4.3809000000000001E-2</v>
      </c>
      <c r="T100" s="317">
        <f>F95+O100+S100</f>
        <v>0.64810500000000004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100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0.39247799999999999</v>
      </c>
      <c r="D113" s="336">
        <f>ROUND(B15*C172,6)</f>
        <v>3.3815999999999999E-2</v>
      </c>
      <c r="E113" s="336">
        <f>C173</f>
        <v>7.9459999999999999E-3</v>
      </c>
      <c r="F113" s="345">
        <f>SUM(C113:E118)</f>
        <v>0.43424000000000001</v>
      </c>
      <c r="G113" s="335" t="s">
        <v>26</v>
      </c>
      <c r="H113" s="240">
        <f t="shared" ref="H113:H118" si="10">H178</f>
        <v>0</v>
      </c>
      <c r="I113" s="336">
        <f>ROUND(B15*H184,6)</f>
        <v>7.4360999999999997E-2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0.11038400000000001</v>
      </c>
      <c r="P113" s="351">
        <f>C192</f>
        <v>2.9416999999999999E-2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3.6708999999999999E-2</v>
      </c>
      <c r="T113" s="317">
        <f>F113+O113+S113</f>
        <v>0.58133299999999999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0.34570100000000004</v>
      </c>
      <c r="P114" s="351"/>
      <c r="Q114" s="193">
        <f t="shared" si="11"/>
        <v>4.9599999999999998E-2</v>
      </c>
      <c r="R114" s="336"/>
      <c r="S114" s="187">
        <f>+P113+Q114+R113</f>
        <v>8.6309000000000011E-2</v>
      </c>
      <c r="T114" s="317">
        <f>F113+O114+S114</f>
        <v>0.86624999999999996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0.32576400000000005</v>
      </c>
      <c r="P115" s="351"/>
      <c r="Q115" s="193">
        <f t="shared" si="11"/>
        <v>2.93E-2</v>
      </c>
      <c r="R115" s="336"/>
      <c r="S115" s="187">
        <f>+P113+Q115+R113</f>
        <v>6.6008999999999998E-2</v>
      </c>
      <c r="T115" s="317">
        <f>F113+O115+S115</f>
        <v>0.82601300000000011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0.32667000000000002</v>
      </c>
      <c r="P116" s="351"/>
      <c r="Q116" s="193">
        <f t="shared" si="11"/>
        <v>2.3699999999999999E-2</v>
      </c>
      <c r="R116" s="336"/>
      <c r="S116" s="187">
        <f>+P113+Q116+R113</f>
        <v>6.0408999999999997E-2</v>
      </c>
      <c r="T116" s="317">
        <f>F113+O116+S116</f>
        <v>0.82131900000000002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0.27199399999999996</v>
      </c>
      <c r="P117" s="351"/>
      <c r="Q117" s="193">
        <f t="shared" si="11"/>
        <v>1.7000000000000001E-2</v>
      </c>
      <c r="R117" s="336"/>
      <c r="S117" s="187">
        <f>+P113+Q117+R113</f>
        <v>5.3709E-2</v>
      </c>
      <c r="T117" s="317">
        <f>F113+O117+S117</f>
        <v>0.75994300000000004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0.192246</v>
      </c>
      <c r="P118" s="352"/>
      <c r="Q118" s="195">
        <f t="shared" si="11"/>
        <v>7.1000000000000004E-3</v>
      </c>
      <c r="R118" s="337"/>
      <c r="S118" s="187">
        <f>+P113+Q118+R113</f>
        <v>4.3809000000000001E-2</v>
      </c>
      <c r="T118" s="317">
        <f>F113+O118+S118</f>
        <v>0.67029499999999997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100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0.39247799999999999</v>
      </c>
      <c r="D131" s="336">
        <f>ROUND(B15*C172,6)</f>
        <v>3.3815999999999999E-2</v>
      </c>
      <c r="E131" s="336">
        <f>C173</f>
        <v>7.9459999999999999E-3</v>
      </c>
      <c r="F131" s="345">
        <f>SUM(C131:E136)</f>
        <v>0.43424000000000001</v>
      </c>
      <c r="G131" s="335" t="s">
        <v>26</v>
      </c>
      <c r="H131" s="240">
        <f>I178</f>
        <v>0</v>
      </c>
      <c r="I131" s="336">
        <f>ROUND(B15*I184,6)</f>
        <v>7.4360999999999997E-2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0.11038400000000001</v>
      </c>
      <c r="P131" s="336">
        <f>C192</f>
        <v>2.9416999999999999E-2</v>
      </c>
      <c r="Q131" s="193">
        <f>C193</f>
        <v>0</v>
      </c>
      <c r="R131" s="336">
        <f>C199</f>
        <v>7.2920000000000007E-3</v>
      </c>
      <c r="S131" s="187">
        <f>P131+Q131+R131</f>
        <v>3.6708999999999999E-2</v>
      </c>
      <c r="T131" s="317">
        <f>F131+O131+S131</f>
        <v>0.58133299999999999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0.34570100000000004</v>
      </c>
      <c r="P132" s="336"/>
      <c r="Q132" s="193">
        <f t="shared" ref="Q132:Q136" si="13">C194</f>
        <v>4.9599999999999998E-2</v>
      </c>
      <c r="R132" s="336"/>
      <c r="S132" s="187">
        <f>P131+Q132+R131</f>
        <v>8.6309000000000011E-2</v>
      </c>
      <c r="T132" s="317">
        <f>F131+O132+S132</f>
        <v>0.86624999999999996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0.32576400000000005</v>
      </c>
      <c r="P133" s="336"/>
      <c r="Q133" s="193">
        <f t="shared" si="13"/>
        <v>2.93E-2</v>
      </c>
      <c r="R133" s="336"/>
      <c r="S133" s="187">
        <f>P131+Q133+R131</f>
        <v>6.6008999999999998E-2</v>
      </c>
      <c r="T133" s="317">
        <f>F131+O133+S133</f>
        <v>0.82601300000000011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0.32667000000000002</v>
      </c>
      <c r="P134" s="336"/>
      <c r="Q134" s="193">
        <f t="shared" si="13"/>
        <v>2.3699999999999999E-2</v>
      </c>
      <c r="R134" s="336"/>
      <c r="S134" s="187">
        <f>P131+Q134+R131</f>
        <v>6.0408999999999997E-2</v>
      </c>
      <c r="T134" s="317">
        <f>F131+O134+S134</f>
        <v>0.82131900000000002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0.27199399999999996</v>
      </c>
      <c r="P135" s="336"/>
      <c r="Q135" s="193">
        <f t="shared" si="13"/>
        <v>1.7000000000000001E-2</v>
      </c>
      <c r="R135" s="336"/>
      <c r="S135" s="187">
        <f>P131+Q135+R131</f>
        <v>5.3709E-2</v>
      </c>
      <c r="T135" s="317">
        <f>F131+O135+S135</f>
        <v>0.75994300000000004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0.192246</v>
      </c>
      <c r="P136" s="337"/>
      <c r="Q136" s="195">
        <f t="shared" si="13"/>
        <v>7.1000000000000004E-3</v>
      </c>
      <c r="R136" s="337"/>
      <c r="S136" s="251">
        <f>P131+Q136+R131</f>
        <v>4.3809000000000001E-2</v>
      </c>
      <c r="T136" s="325">
        <f>F131+O136+S136</f>
        <v>0.67029499999999997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10.188943999999999</v>
      </c>
      <c r="T171" s="293"/>
    </row>
    <row r="172" spans="2:35" s="253" customFormat="1" ht="12.75" customHeight="1" x14ac:dyDescent="0.25">
      <c r="B172" s="254" t="s">
        <v>14</v>
      </c>
      <c r="C172" s="255">
        <v>0.87786900000000001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1.930444</v>
      </c>
      <c r="D184" s="255">
        <v>1.930444</v>
      </c>
      <c r="E184" s="255">
        <v>1.930444</v>
      </c>
      <c r="F184" s="255">
        <v>1.930444</v>
      </c>
      <c r="G184" s="255">
        <v>1.930444</v>
      </c>
      <c r="H184" s="255">
        <v>1.930444</v>
      </c>
      <c r="I184" s="255">
        <v>1.930444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2.9416999999999999E-2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-21.63</v>
      </c>
      <c r="T193" s="293"/>
    </row>
    <row r="194" spans="2:20" s="253" customFormat="1" ht="12.75" customHeight="1" x14ac:dyDescent="0.25">
      <c r="C194" s="257">
        <v>4.9599999999999998E-2</v>
      </c>
      <c r="T194" s="293"/>
    </row>
    <row r="195" spans="2:20" s="253" customFormat="1" ht="12.75" customHeight="1" x14ac:dyDescent="0.25">
      <c r="B195" s="252"/>
      <c r="C195" s="257">
        <v>2.93E-2</v>
      </c>
      <c r="T195" s="293"/>
    </row>
    <row r="196" spans="2:20" s="253" customFormat="1" ht="12.75" customHeight="1" x14ac:dyDescent="0.25">
      <c r="B196" s="252"/>
      <c r="C196" s="257">
        <v>2.3699999999999999E-2</v>
      </c>
      <c r="T196" s="293"/>
    </row>
    <row r="197" spans="2:20" s="253" customFormat="1" ht="12.75" customHeight="1" x14ac:dyDescent="0.25">
      <c r="B197" s="252"/>
      <c r="C197" s="257">
        <v>1.7000000000000001E-2</v>
      </c>
      <c r="T197" s="293"/>
    </row>
    <row r="198" spans="2:20" s="253" customFormat="1" ht="12.75" customHeight="1" x14ac:dyDescent="0.25">
      <c r="B198" s="252"/>
      <c r="C198" s="257">
        <v>7.1000000000000004E-3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94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95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96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97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98</v>
      </c>
      <c r="G19" s="176"/>
      <c r="H19" s="177"/>
      <c r="I19" s="177"/>
      <c r="J19" s="177"/>
      <c r="K19" s="177"/>
      <c r="L19" s="177"/>
      <c r="M19" s="177"/>
      <c r="N19" s="177"/>
      <c r="O19" s="339" t="s">
        <v>99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94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0.41883900000000002</v>
      </c>
      <c r="D23" s="336">
        <f>ROUND(B15*C172,6)</f>
        <v>3.3815999999999999E-2</v>
      </c>
      <c r="E23" s="336">
        <f>C173</f>
        <v>7.9459999999999999E-3</v>
      </c>
      <c r="F23" s="345">
        <f>SUM(C23:E28)</f>
        <v>0.46060100000000004</v>
      </c>
      <c r="G23" s="335" t="s">
        <v>26</v>
      </c>
      <c r="H23" s="194">
        <f t="shared" ref="H23:H28" si="0">C178</f>
        <v>0</v>
      </c>
      <c r="I23" s="336">
        <f>ROUND(B15*C184,6)</f>
        <v>7.4360999999999997E-2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0.11038400000000001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0.59097200000000005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0.20805700000000002</v>
      </c>
      <c r="P24" s="336"/>
      <c r="Q24" s="193">
        <f t="shared" si="1"/>
        <v>4.9599999999999998E-2</v>
      </c>
      <c r="R24" s="336"/>
      <c r="S24" s="187">
        <f>+P23+Q24+R23</f>
        <v>6.9586999999999996E-2</v>
      </c>
      <c r="T24" s="317">
        <f>F23+O24+S24</f>
        <v>0.73824500000000004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0.19978199999999999</v>
      </c>
      <c r="P25" s="336"/>
      <c r="Q25" s="193">
        <f t="shared" si="1"/>
        <v>2.93E-2</v>
      </c>
      <c r="R25" s="336"/>
      <c r="S25" s="187">
        <f>+P23+Q25+R23</f>
        <v>4.9286999999999997E-2</v>
      </c>
      <c r="T25" s="317">
        <f>F23+O25+S25</f>
        <v>0.70967000000000002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0.20015799999999997</v>
      </c>
      <c r="P26" s="336"/>
      <c r="Q26" s="193">
        <f t="shared" si="1"/>
        <v>2.3699999999999999E-2</v>
      </c>
      <c r="R26" s="336"/>
      <c r="S26" s="187">
        <f>+P23+Q26+R23</f>
        <v>4.3686999999999997E-2</v>
      </c>
      <c r="T26" s="317">
        <f>F23+O26+S26</f>
        <v>0.70444600000000002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0.17746399999999998</v>
      </c>
      <c r="P27" s="336"/>
      <c r="Q27" s="193">
        <f t="shared" si="1"/>
        <v>1.7000000000000001E-2</v>
      </c>
      <c r="R27" s="336"/>
      <c r="S27" s="187">
        <f>+P23+Q27+R23</f>
        <v>3.6986999999999999E-2</v>
      </c>
      <c r="T27" s="317">
        <f>F23+O27+S27</f>
        <v>0.67505199999999999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0.14436299999999999</v>
      </c>
      <c r="P28" s="337"/>
      <c r="Q28" s="195">
        <f t="shared" si="1"/>
        <v>7.1000000000000004E-3</v>
      </c>
      <c r="R28" s="337"/>
      <c r="S28" s="187">
        <f>+P23+Q28+R23</f>
        <v>2.7087E-2</v>
      </c>
      <c r="T28" s="317">
        <f>F23+O28+S28</f>
        <v>0.63205100000000003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98</v>
      </c>
      <c r="G37" s="213"/>
      <c r="H37" s="214"/>
      <c r="I37" s="214"/>
      <c r="J37" s="214"/>
      <c r="K37" s="214"/>
      <c r="L37" s="214"/>
      <c r="M37" s="214"/>
      <c r="N37" s="214"/>
      <c r="O37" s="339" t="s">
        <v>99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94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0.41883900000000002</v>
      </c>
      <c r="D41" s="336">
        <f>ROUND(B15*C172,6)</f>
        <v>3.3815999999999999E-2</v>
      </c>
      <c r="E41" s="336">
        <f>C173</f>
        <v>7.9459999999999999E-3</v>
      </c>
      <c r="F41" s="353">
        <f>SUM(C41:E46)</f>
        <v>0.46060100000000004</v>
      </c>
      <c r="G41" s="335" t="s">
        <v>26</v>
      </c>
      <c r="H41" s="225">
        <f t="shared" ref="H41:H46" si="2">D178</f>
        <v>0</v>
      </c>
      <c r="I41" s="336">
        <f>ROUND(B15*D184,6)</f>
        <v>7.4360999999999997E-2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0.11038400000000001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0.59097200000000005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0.18243599999999999</v>
      </c>
      <c r="P42" s="351"/>
      <c r="Q42" s="226">
        <f t="shared" si="3"/>
        <v>4.9599999999999998E-2</v>
      </c>
      <c r="R42" s="336"/>
      <c r="S42" s="187">
        <f>+P41+Q42+R41</f>
        <v>6.9586999999999996E-2</v>
      </c>
      <c r="T42" s="323">
        <f>F41+O42+S42</f>
        <v>0.71262400000000004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0.17633200000000002</v>
      </c>
      <c r="P43" s="351"/>
      <c r="Q43" s="226">
        <f t="shared" si="3"/>
        <v>2.93E-2</v>
      </c>
      <c r="R43" s="336"/>
      <c r="S43" s="187">
        <f>+P41+Q43+R41</f>
        <v>4.9286999999999997E-2</v>
      </c>
      <c r="T43" s="323">
        <f>F41+O43+S43</f>
        <v>0.68622000000000005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0.17660899999999999</v>
      </c>
      <c r="P44" s="351"/>
      <c r="Q44" s="226">
        <f t="shared" si="3"/>
        <v>2.3699999999999999E-2</v>
      </c>
      <c r="R44" s="336"/>
      <c r="S44" s="187">
        <f>+P41+Q44+R41</f>
        <v>4.3686999999999997E-2</v>
      </c>
      <c r="T44" s="323">
        <f>F41+O44+S44</f>
        <v>0.68089700000000009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0.15986800000000001</v>
      </c>
      <c r="P45" s="351"/>
      <c r="Q45" s="226">
        <f t="shared" si="3"/>
        <v>1.7000000000000001E-2</v>
      </c>
      <c r="R45" s="336"/>
      <c r="S45" s="187">
        <f>+P41+Q45+R41</f>
        <v>3.6986999999999999E-2</v>
      </c>
      <c r="T45" s="323">
        <f>F41+O45+S45</f>
        <v>0.65745600000000004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0.13545000000000001</v>
      </c>
      <c r="P46" s="352"/>
      <c r="Q46" s="227">
        <f t="shared" si="3"/>
        <v>7.1000000000000004E-3</v>
      </c>
      <c r="R46" s="337"/>
      <c r="S46" s="187">
        <f>+P41+Q46+R41</f>
        <v>2.7087E-2</v>
      </c>
      <c r="T46" s="323">
        <f>F41+O46+S46</f>
        <v>0.62313800000000008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98</v>
      </c>
      <c r="G55" s="236"/>
      <c r="H55" s="237"/>
      <c r="I55" s="237"/>
      <c r="J55" s="237"/>
      <c r="K55" s="237"/>
      <c r="L55" s="237"/>
      <c r="M55" s="237"/>
      <c r="N55" s="237"/>
      <c r="O55" s="339" t="s">
        <v>99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94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0.41883900000000002</v>
      </c>
      <c r="D59" s="336">
        <f>ROUND(B15*C172,6)</f>
        <v>3.3815999999999999E-2</v>
      </c>
      <c r="E59" s="336">
        <f>C173</f>
        <v>7.9459999999999999E-3</v>
      </c>
      <c r="F59" s="345">
        <f>SUM(C59:E64)</f>
        <v>0.46060100000000004</v>
      </c>
      <c r="G59" s="335" t="s">
        <v>26</v>
      </c>
      <c r="H59" s="240">
        <f t="shared" ref="H59:H64" si="4">E178</f>
        <v>0</v>
      </c>
      <c r="I59" s="336">
        <f>ROUND(B15*E184,6)</f>
        <v>7.4360999999999997E-2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0.11038400000000001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0.59097200000000005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0.209483</v>
      </c>
      <c r="P60" s="351"/>
      <c r="Q60" s="193">
        <f t="shared" si="5"/>
        <v>4.9599999999999998E-2</v>
      </c>
      <c r="R60" s="336"/>
      <c r="S60" s="187">
        <f>+P59+Q60+R59</f>
        <v>6.9586999999999996E-2</v>
      </c>
      <c r="T60" s="317">
        <f>F59+O60+S60</f>
        <v>0.73967099999999997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0.20108699999999999</v>
      </c>
      <c r="P61" s="351"/>
      <c r="Q61" s="193">
        <f t="shared" si="5"/>
        <v>2.93E-2</v>
      </c>
      <c r="R61" s="336"/>
      <c r="S61" s="187">
        <f>+P59+Q61+R59</f>
        <v>4.9286999999999997E-2</v>
      </c>
      <c r="T61" s="317">
        <f>F59+O61+S61</f>
        <v>0.71097500000000002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0.20146899999999998</v>
      </c>
      <c r="P62" s="351"/>
      <c r="Q62" s="193">
        <f t="shared" si="5"/>
        <v>2.3699999999999999E-2</v>
      </c>
      <c r="R62" s="336"/>
      <c r="S62" s="187">
        <f>+P59+Q62+R59</f>
        <v>4.3686999999999997E-2</v>
      </c>
      <c r="T62" s="317">
        <f>F59+O62+S62</f>
        <v>0.70575700000000008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0.17844299999999999</v>
      </c>
      <c r="P63" s="351"/>
      <c r="Q63" s="193">
        <f t="shared" si="5"/>
        <v>1.7000000000000001E-2</v>
      </c>
      <c r="R63" s="336"/>
      <c r="S63" s="187">
        <f>+P59+Q63+R59</f>
        <v>3.6986999999999999E-2</v>
      </c>
      <c r="T63" s="317">
        <f>F59+O63+S63</f>
        <v>0.67603100000000005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0.14485899999999999</v>
      </c>
      <c r="P64" s="352"/>
      <c r="Q64" s="195">
        <f t="shared" si="5"/>
        <v>7.1000000000000004E-3</v>
      </c>
      <c r="R64" s="337"/>
      <c r="S64" s="187">
        <f>+P59+Q64+R59</f>
        <v>2.7087E-2</v>
      </c>
      <c r="T64" s="317">
        <f>F59+O64+S64</f>
        <v>0.63254699999999997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98</v>
      </c>
      <c r="G73" s="213"/>
      <c r="H73" s="214"/>
      <c r="I73" s="214"/>
      <c r="J73" s="214"/>
      <c r="K73" s="214"/>
      <c r="L73" s="214"/>
      <c r="M73" s="214"/>
      <c r="N73" s="214"/>
      <c r="O73" s="339" t="s">
        <v>99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94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0.41883900000000002</v>
      </c>
      <c r="D77" s="336">
        <f>ROUND(B15*C172,6)</f>
        <v>3.3815999999999999E-2</v>
      </c>
      <c r="E77" s="336">
        <f>C173</f>
        <v>7.9459999999999999E-3</v>
      </c>
      <c r="F77" s="345">
        <f>SUM(C77:E82)</f>
        <v>0.46060100000000004</v>
      </c>
      <c r="G77" s="335" t="s">
        <v>26</v>
      </c>
      <c r="H77" s="240">
        <f t="shared" ref="H77:H82" si="6">F178</f>
        <v>0</v>
      </c>
      <c r="I77" s="336">
        <f>ROUND(B15*F184,6)</f>
        <v>7.4360999999999997E-2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0.11038400000000001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0.59097200000000005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0.23058700000000001</v>
      </c>
      <c r="P78" s="351"/>
      <c r="Q78" s="193">
        <f t="shared" si="7"/>
        <v>4.9599999999999998E-2</v>
      </c>
      <c r="R78" s="336"/>
      <c r="S78" s="187">
        <f>+P77+Q78+R77</f>
        <v>6.9586999999999996E-2</v>
      </c>
      <c r="T78" s="317">
        <f>F77+O78+S78</f>
        <v>0.76077499999999998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0.22040299999999999</v>
      </c>
      <c r="P79" s="351"/>
      <c r="Q79" s="193">
        <f t="shared" si="7"/>
        <v>2.93E-2</v>
      </c>
      <c r="R79" s="336"/>
      <c r="S79" s="187">
        <f>+P77+Q79+R77</f>
        <v>4.9286999999999997E-2</v>
      </c>
      <c r="T79" s="317">
        <f>F77+O79+S79</f>
        <v>0.73029100000000002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0.22086599999999998</v>
      </c>
      <c r="P80" s="351"/>
      <c r="Q80" s="193">
        <f t="shared" si="7"/>
        <v>2.3699999999999999E-2</v>
      </c>
      <c r="R80" s="336"/>
      <c r="S80" s="187">
        <f>+P77+Q80+R77</f>
        <v>4.3686999999999997E-2</v>
      </c>
      <c r="T80" s="317">
        <f>F77+O80+S80</f>
        <v>0.72515400000000008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0.192937</v>
      </c>
      <c r="P81" s="351"/>
      <c r="Q81" s="193">
        <f t="shared" si="7"/>
        <v>1.7000000000000001E-2</v>
      </c>
      <c r="R81" s="336"/>
      <c r="S81" s="187">
        <f>+P77+Q81+R77</f>
        <v>3.6986999999999999E-2</v>
      </c>
      <c r="T81" s="317">
        <f>F77+O81+S81</f>
        <v>0.69052500000000006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0.1522</v>
      </c>
      <c r="P82" s="352"/>
      <c r="Q82" s="195">
        <f t="shared" si="7"/>
        <v>7.1000000000000004E-3</v>
      </c>
      <c r="R82" s="337"/>
      <c r="S82" s="187">
        <f>+P77+Q82+R77</f>
        <v>2.7087E-2</v>
      </c>
      <c r="T82" s="317">
        <f>F77+O82+S82</f>
        <v>0.63988800000000001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98</v>
      </c>
      <c r="G91" s="213"/>
      <c r="H91" s="214"/>
      <c r="I91" s="214"/>
      <c r="J91" s="214"/>
      <c r="K91" s="214"/>
      <c r="L91" s="214"/>
      <c r="M91" s="214"/>
      <c r="N91" s="214"/>
      <c r="O91" s="339" t="s">
        <v>99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94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0.41883900000000002</v>
      </c>
      <c r="D95" s="336">
        <f>ROUND(B15*C172,6)</f>
        <v>3.3815999999999999E-2</v>
      </c>
      <c r="E95" s="336">
        <f>C173</f>
        <v>7.9459999999999999E-3</v>
      </c>
      <c r="F95" s="345">
        <f>SUM(C95:E100)</f>
        <v>0.46060100000000004</v>
      </c>
      <c r="G95" s="335" t="s">
        <v>26</v>
      </c>
      <c r="H95" s="193">
        <f t="shared" ref="H95:H100" si="8">G178</f>
        <v>0</v>
      </c>
      <c r="I95" s="336">
        <f>ROUND(B15*G184,6)</f>
        <v>7.4360999999999997E-2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0.11038400000000001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0.59097200000000005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0.28191399999999994</v>
      </c>
      <c r="P96" s="336"/>
      <c r="Q96" s="193">
        <f t="shared" si="9"/>
        <v>4.9599999999999998E-2</v>
      </c>
      <c r="R96" s="336"/>
      <c r="S96" s="187">
        <f>+P95+Q96+R95</f>
        <v>6.9586999999999996E-2</v>
      </c>
      <c r="T96" s="317">
        <f>F95+O96+S96</f>
        <v>0.81210199999999999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0.26738199999999995</v>
      </c>
      <c r="P97" s="336"/>
      <c r="Q97" s="193">
        <f t="shared" si="9"/>
        <v>2.93E-2</v>
      </c>
      <c r="R97" s="336"/>
      <c r="S97" s="187">
        <f>+P95+Q97+R95</f>
        <v>4.9286999999999997E-2</v>
      </c>
      <c r="T97" s="317">
        <f>F95+O97+S97</f>
        <v>0.77727000000000002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0.26804199999999995</v>
      </c>
      <c r="P98" s="336"/>
      <c r="Q98" s="193">
        <f t="shared" si="9"/>
        <v>2.3699999999999999E-2</v>
      </c>
      <c r="R98" s="336"/>
      <c r="S98" s="187">
        <f>+P95+Q98+R95</f>
        <v>4.3686999999999997E-2</v>
      </c>
      <c r="T98" s="317">
        <f>F95+O98+S98</f>
        <v>0.77232999999999996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0.228187</v>
      </c>
      <c r="P99" s="336"/>
      <c r="Q99" s="193">
        <f t="shared" si="9"/>
        <v>1.7000000000000001E-2</v>
      </c>
      <c r="R99" s="336"/>
      <c r="S99" s="187">
        <f>+P95+Q99+R95</f>
        <v>3.6986999999999999E-2</v>
      </c>
      <c r="T99" s="317">
        <f>F95+O99+S99</f>
        <v>0.72577500000000006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0.17005600000000001</v>
      </c>
      <c r="P100" s="337"/>
      <c r="Q100" s="193">
        <f t="shared" si="9"/>
        <v>7.1000000000000004E-3</v>
      </c>
      <c r="R100" s="337"/>
      <c r="S100" s="187">
        <f>+P95+Q100+R95</f>
        <v>2.7087E-2</v>
      </c>
      <c r="T100" s="317">
        <f>F95+O100+S100</f>
        <v>0.657744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98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99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94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0.41883900000000002</v>
      </c>
      <c r="D113" s="336">
        <f>ROUND(B15*C172,6)</f>
        <v>3.3815999999999999E-2</v>
      </c>
      <c r="E113" s="336">
        <f>C173</f>
        <v>7.9459999999999999E-3</v>
      </c>
      <c r="F113" s="345">
        <f>SUM(C113:E118)</f>
        <v>0.46060100000000004</v>
      </c>
      <c r="G113" s="335" t="s">
        <v>26</v>
      </c>
      <c r="H113" s="240">
        <f t="shared" ref="H113:H118" si="10">H178</f>
        <v>0</v>
      </c>
      <c r="I113" s="336">
        <f>ROUND(B15*H184,6)</f>
        <v>7.4360999999999997E-2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0.11038400000000001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0.59097200000000005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0.34570100000000004</v>
      </c>
      <c r="P114" s="351"/>
      <c r="Q114" s="193">
        <f t="shared" si="11"/>
        <v>4.9599999999999998E-2</v>
      </c>
      <c r="R114" s="336"/>
      <c r="S114" s="187">
        <f>+P113+Q114+R113</f>
        <v>6.9586999999999996E-2</v>
      </c>
      <c r="T114" s="317">
        <f>F113+O114+S114</f>
        <v>0.87588900000000003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0.32576400000000005</v>
      </c>
      <c r="P115" s="351"/>
      <c r="Q115" s="193">
        <f t="shared" si="11"/>
        <v>2.93E-2</v>
      </c>
      <c r="R115" s="336"/>
      <c r="S115" s="187">
        <f>+P113+Q115+R113</f>
        <v>4.9286999999999997E-2</v>
      </c>
      <c r="T115" s="317">
        <f>F113+O115+S115</f>
        <v>0.83565200000000006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0.32667000000000002</v>
      </c>
      <c r="P116" s="351"/>
      <c r="Q116" s="193">
        <f t="shared" si="11"/>
        <v>2.3699999999999999E-2</v>
      </c>
      <c r="R116" s="336"/>
      <c r="S116" s="187">
        <f>+P113+Q116+R113</f>
        <v>4.3686999999999997E-2</v>
      </c>
      <c r="T116" s="317">
        <f>F113+O116+S116</f>
        <v>0.83095800000000009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0.27199399999999996</v>
      </c>
      <c r="P117" s="351"/>
      <c r="Q117" s="193">
        <f t="shared" si="11"/>
        <v>1.7000000000000001E-2</v>
      </c>
      <c r="R117" s="336"/>
      <c r="S117" s="187">
        <f>+P113+Q117+R113</f>
        <v>3.6986999999999999E-2</v>
      </c>
      <c r="T117" s="317">
        <f>F113+O117+S117</f>
        <v>0.76958199999999999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0.192246</v>
      </c>
      <c r="P118" s="352"/>
      <c r="Q118" s="195">
        <f t="shared" si="11"/>
        <v>7.1000000000000004E-3</v>
      </c>
      <c r="R118" s="337"/>
      <c r="S118" s="187">
        <f>+P113+Q118+R113</f>
        <v>2.7087E-2</v>
      </c>
      <c r="T118" s="317">
        <f>F113+O118+S118</f>
        <v>0.67993400000000004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98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99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94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0.41883900000000002</v>
      </c>
      <c r="D131" s="336">
        <f>ROUND(B15*C172,6)</f>
        <v>3.3815999999999999E-2</v>
      </c>
      <c r="E131" s="336">
        <f>C173</f>
        <v>7.9459999999999999E-3</v>
      </c>
      <c r="F131" s="345">
        <f>SUM(C131:E136)</f>
        <v>0.46060100000000004</v>
      </c>
      <c r="G131" s="335" t="s">
        <v>26</v>
      </c>
      <c r="H131" s="240">
        <f>I178</f>
        <v>0</v>
      </c>
      <c r="I131" s="336">
        <f>ROUND(B15*I184,6)</f>
        <v>7.4360999999999997E-2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0.11038400000000001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0.59097200000000005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0.34570100000000004</v>
      </c>
      <c r="P132" s="336"/>
      <c r="Q132" s="193">
        <f t="shared" ref="Q132:Q136" si="13">C194</f>
        <v>4.9599999999999998E-2</v>
      </c>
      <c r="R132" s="336"/>
      <c r="S132" s="187">
        <f>P131+Q132+R131</f>
        <v>6.9586999999999996E-2</v>
      </c>
      <c r="T132" s="317">
        <f>F131+O132+S132</f>
        <v>0.87588900000000003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0.32576400000000005</v>
      </c>
      <c r="P133" s="336"/>
      <c r="Q133" s="193">
        <f t="shared" si="13"/>
        <v>2.93E-2</v>
      </c>
      <c r="R133" s="336"/>
      <c r="S133" s="187">
        <f>P131+Q133+R131</f>
        <v>4.9286999999999997E-2</v>
      </c>
      <c r="T133" s="317">
        <f>F131+O133+S133</f>
        <v>0.83565200000000006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0.32667000000000002</v>
      </c>
      <c r="P134" s="336"/>
      <c r="Q134" s="193">
        <f t="shared" si="13"/>
        <v>2.3699999999999999E-2</v>
      </c>
      <c r="R134" s="336"/>
      <c r="S134" s="187">
        <f>P131+Q134+R131</f>
        <v>4.3686999999999997E-2</v>
      </c>
      <c r="T134" s="317">
        <f>F131+O134+S134</f>
        <v>0.83095800000000009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0.27199399999999996</v>
      </c>
      <c r="P135" s="336"/>
      <c r="Q135" s="193">
        <f t="shared" si="13"/>
        <v>1.7000000000000001E-2</v>
      </c>
      <c r="R135" s="336"/>
      <c r="S135" s="187">
        <f>P131+Q135+R131</f>
        <v>3.6986999999999999E-2</v>
      </c>
      <c r="T135" s="317">
        <f>F131+O135+S135</f>
        <v>0.76958199999999999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0.192246</v>
      </c>
      <c r="P136" s="337"/>
      <c r="Q136" s="195">
        <f t="shared" si="13"/>
        <v>7.1000000000000004E-3</v>
      </c>
      <c r="R136" s="337"/>
      <c r="S136" s="251">
        <f>P131+Q136+R131</f>
        <v>2.7087E-2</v>
      </c>
      <c r="T136" s="325">
        <f>F131+O136+S136</f>
        <v>0.67993400000000004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10.873278000000001</v>
      </c>
      <c r="T171" s="293"/>
    </row>
    <row r="172" spans="2:35" s="253" customFormat="1" ht="12.75" customHeight="1" x14ac:dyDescent="0.25">
      <c r="B172" s="254" t="s">
        <v>14</v>
      </c>
      <c r="C172" s="255">
        <v>0.87786900000000001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1.930444</v>
      </c>
      <c r="D184" s="255">
        <v>1.930444</v>
      </c>
      <c r="E184" s="255">
        <v>1.930444</v>
      </c>
      <c r="F184" s="255">
        <v>1.930444</v>
      </c>
      <c r="G184" s="255">
        <v>1.930444</v>
      </c>
      <c r="H184" s="255">
        <v>1.930444</v>
      </c>
      <c r="I184" s="255">
        <v>1.930444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-21.63</v>
      </c>
      <c r="T193" s="293"/>
    </row>
    <row r="194" spans="2:20" s="253" customFormat="1" ht="12.75" customHeight="1" x14ac:dyDescent="0.25">
      <c r="C194" s="257">
        <v>4.9599999999999998E-2</v>
      </c>
      <c r="T194" s="293"/>
    </row>
    <row r="195" spans="2:20" s="253" customFormat="1" ht="12.75" customHeight="1" x14ac:dyDescent="0.25">
      <c r="B195" s="252"/>
      <c r="C195" s="257">
        <v>2.93E-2</v>
      </c>
      <c r="T195" s="293"/>
    </row>
    <row r="196" spans="2:20" s="253" customFormat="1" ht="12.75" customHeight="1" x14ac:dyDescent="0.25">
      <c r="B196" s="252"/>
      <c r="C196" s="257">
        <v>2.3699999999999999E-2</v>
      </c>
      <c r="T196" s="293"/>
    </row>
    <row r="197" spans="2:20" s="253" customFormat="1" ht="12.75" customHeight="1" x14ac:dyDescent="0.25">
      <c r="B197" s="252"/>
      <c r="C197" s="257">
        <v>1.7000000000000001E-2</v>
      </c>
      <c r="T197" s="293"/>
    </row>
    <row r="198" spans="2:20" s="253" customFormat="1" ht="12.75" customHeight="1" x14ac:dyDescent="0.25">
      <c r="B198" s="252"/>
      <c r="C198" s="257">
        <v>7.1000000000000004E-3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92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93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92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0.40300999999999998</v>
      </c>
      <c r="D23" s="336">
        <f>ROUND(B15*C172,6)</f>
        <v>3.3815999999999999E-2</v>
      </c>
      <c r="E23" s="336">
        <f>C173</f>
        <v>7.9459999999999999E-3</v>
      </c>
      <c r="F23" s="345">
        <f>SUM(C23:E28)</f>
        <v>0.444772</v>
      </c>
      <c r="G23" s="335" t="s">
        <v>26</v>
      </c>
      <c r="H23" s="194">
        <f t="shared" ref="H23:H28" si="0">C178</f>
        <v>0</v>
      </c>
      <c r="I23" s="336">
        <f>ROUND(B15*C184,6)</f>
        <v>7.4360999999999997E-2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0.11038400000000001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0.57514299999999996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0.20805700000000002</v>
      </c>
      <c r="P24" s="336"/>
      <c r="Q24" s="193">
        <f t="shared" si="1"/>
        <v>4.9599999999999998E-2</v>
      </c>
      <c r="R24" s="336"/>
      <c r="S24" s="187">
        <f>+P23+Q24+R23</f>
        <v>6.9586999999999996E-2</v>
      </c>
      <c r="T24" s="317">
        <f>F23+O24+S24</f>
        <v>0.72241599999999995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0.19978199999999999</v>
      </c>
      <c r="P25" s="336"/>
      <c r="Q25" s="193">
        <f t="shared" si="1"/>
        <v>2.93E-2</v>
      </c>
      <c r="R25" s="336"/>
      <c r="S25" s="187">
        <f>+P23+Q25+R23</f>
        <v>4.9286999999999997E-2</v>
      </c>
      <c r="T25" s="317">
        <f>F23+O25+S25</f>
        <v>0.69384099999999993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0.20015799999999997</v>
      </c>
      <c r="P26" s="336"/>
      <c r="Q26" s="193">
        <f t="shared" si="1"/>
        <v>2.3699999999999999E-2</v>
      </c>
      <c r="R26" s="336"/>
      <c r="S26" s="187">
        <f>+P23+Q26+R23</f>
        <v>4.3686999999999997E-2</v>
      </c>
      <c r="T26" s="317">
        <f>F23+O26+S26</f>
        <v>0.68861700000000003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0.17746399999999998</v>
      </c>
      <c r="P27" s="336"/>
      <c r="Q27" s="193">
        <f t="shared" si="1"/>
        <v>1.7000000000000001E-2</v>
      </c>
      <c r="R27" s="336"/>
      <c r="S27" s="187">
        <f>+P23+Q27+R23</f>
        <v>3.6986999999999999E-2</v>
      </c>
      <c r="T27" s="317">
        <f>F23+O27+S27</f>
        <v>0.659223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0.14436299999999999</v>
      </c>
      <c r="P28" s="337"/>
      <c r="Q28" s="195">
        <f t="shared" si="1"/>
        <v>7.1000000000000004E-3</v>
      </c>
      <c r="R28" s="337"/>
      <c r="S28" s="187">
        <f>+P23+Q28+R23</f>
        <v>2.7087E-2</v>
      </c>
      <c r="T28" s="317">
        <f>F23+O28+S28</f>
        <v>0.61622199999999994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92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0.40300999999999998</v>
      </c>
      <c r="D41" s="336">
        <f>ROUND(B15*C172,6)</f>
        <v>3.3815999999999999E-2</v>
      </c>
      <c r="E41" s="336">
        <f>C173</f>
        <v>7.9459999999999999E-3</v>
      </c>
      <c r="F41" s="353">
        <f>SUM(C41:E46)</f>
        <v>0.444772</v>
      </c>
      <c r="G41" s="335" t="s">
        <v>26</v>
      </c>
      <c r="H41" s="225">
        <f t="shared" ref="H41:H46" si="2">D178</f>
        <v>0</v>
      </c>
      <c r="I41" s="336">
        <f>ROUND(B15*D184,6)</f>
        <v>7.4360999999999997E-2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0.11038400000000001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0.57514299999999996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0.18243599999999999</v>
      </c>
      <c r="P42" s="351"/>
      <c r="Q42" s="226">
        <f t="shared" si="3"/>
        <v>4.9599999999999998E-2</v>
      </c>
      <c r="R42" s="336"/>
      <c r="S42" s="187">
        <f>+P41+Q42+R41</f>
        <v>6.9586999999999996E-2</v>
      </c>
      <c r="T42" s="323">
        <f>F41+O42+S42</f>
        <v>0.69679499999999994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0.17633200000000002</v>
      </c>
      <c r="P43" s="351"/>
      <c r="Q43" s="226">
        <f t="shared" si="3"/>
        <v>2.93E-2</v>
      </c>
      <c r="R43" s="336"/>
      <c r="S43" s="187">
        <f>+P41+Q43+R41</f>
        <v>4.9286999999999997E-2</v>
      </c>
      <c r="T43" s="323">
        <f>F41+O43+S43</f>
        <v>0.67039099999999996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0.17660899999999999</v>
      </c>
      <c r="P44" s="351"/>
      <c r="Q44" s="226">
        <f t="shared" si="3"/>
        <v>2.3699999999999999E-2</v>
      </c>
      <c r="R44" s="336"/>
      <c r="S44" s="187">
        <f>+P41+Q44+R41</f>
        <v>4.3686999999999997E-2</v>
      </c>
      <c r="T44" s="323">
        <f>F41+O44+S44</f>
        <v>0.66506799999999999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0.15986800000000001</v>
      </c>
      <c r="P45" s="351"/>
      <c r="Q45" s="226">
        <f t="shared" si="3"/>
        <v>1.7000000000000001E-2</v>
      </c>
      <c r="R45" s="336"/>
      <c r="S45" s="187">
        <f>+P41+Q45+R41</f>
        <v>3.6986999999999999E-2</v>
      </c>
      <c r="T45" s="323">
        <f>F41+O45+S45</f>
        <v>0.64162700000000006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0.13545000000000001</v>
      </c>
      <c r="P46" s="352"/>
      <c r="Q46" s="227">
        <f t="shared" si="3"/>
        <v>7.1000000000000004E-3</v>
      </c>
      <c r="R46" s="337"/>
      <c r="S46" s="187">
        <f>+P41+Q46+R41</f>
        <v>2.7087E-2</v>
      </c>
      <c r="T46" s="323">
        <f>F41+O46+S46</f>
        <v>0.60730899999999999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92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0.40300999999999998</v>
      </c>
      <c r="D59" s="336">
        <f>ROUND(B15*C172,6)</f>
        <v>3.3815999999999999E-2</v>
      </c>
      <c r="E59" s="336">
        <f>C173</f>
        <v>7.9459999999999999E-3</v>
      </c>
      <c r="F59" s="345">
        <f>SUM(C59:E64)</f>
        <v>0.444772</v>
      </c>
      <c r="G59" s="335" t="s">
        <v>26</v>
      </c>
      <c r="H59" s="240">
        <f t="shared" ref="H59:H64" si="4">E178</f>
        <v>0</v>
      </c>
      <c r="I59" s="336">
        <f>ROUND(B15*E184,6)</f>
        <v>7.4360999999999997E-2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0.11038400000000001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0.57514299999999996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0.209483</v>
      </c>
      <c r="P60" s="351"/>
      <c r="Q60" s="193">
        <f t="shared" si="5"/>
        <v>4.9599999999999998E-2</v>
      </c>
      <c r="R60" s="336"/>
      <c r="S60" s="187">
        <f>+P59+Q60+R59</f>
        <v>6.9586999999999996E-2</v>
      </c>
      <c r="T60" s="317">
        <f>F59+O60+S60</f>
        <v>0.72384199999999999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0.20108699999999999</v>
      </c>
      <c r="P61" s="351"/>
      <c r="Q61" s="193">
        <f t="shared" si="5"/>
        <v>2.93E-2</v>
      </c>
      <c r="R61" s="336"/>
      <c r="S61" s="187">
        <f>+P59+Q61+R59</f>
        <v>4.9286999999999997E-2</v>
      </c>
      <c r="T61" s="317">
        <f>F59+O61+S61</f>
        <v>0.69514599999999993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0.20146899999999998</v>
      </c>
      <c r="P62" s="351"/>
      <c r="Q62" s="193">
        <f t="shared" si="5"/>
        <v>2.3699999999999999E-2</v>
      </c>
      <c r="R62" s="336"/>
      <c r="S62" s="187">
        <f>+P59+Q62+R59</f>
        <v>4.3686999999999997E-2</v>
      </c>
      <c r="T62" s="317">
        <f>F59+O62+S62</f>
        <v>0.68992799999999999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0.17844299999999999</v>
      </c>
      <c r="P63" s="351"/>
      <c r="Q63" s="193">
        <f t="shared" si="5"/>
        <v>1.7000000000000001E-2</v>
      </c>
      <c r="R63" s="336"/>
      <c r="S63" s="187">
        <f>+P59+Q63+R59</f>
        <v>3.6986999999999999E-2</v>
      </c>
      <c r="T63" s="317">
        <f>F59+O63+S63</f>
        <v>0.66020199999999996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0.14485899999999999</v>
      </c>
      <c r="P64" s="352"/>
      <c r="Q64" s="195">
        <f t="shared" si="5"/>
        <v>7.1000000000000004E-3</v>
      </c>
      <c r="R64" s="337"/>
      <c r="S64" s="187">
        <f>+P59+Q64+R59</f>
        <v>2.7087E-2</v>
      </c>
      <c r="T64" s="317">
        <f>F59+O64+S64</f>
        <v>0.61671799999999999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92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0.40300999999999998</v>
      </c>
      <c r="D77" s="336">
        <f>ROUND(B15*C172,6)</f>
        <v>3.3815999999999999E-2</v>
      </c>
      <c r="E77" s="336">
        <f>C173</f>
        <v>7.9459999999999999E-3</v>
      </c>
      <c r="F77" s="345">
        <f>SUM(C77:E82)</f>
        <v>0.444772</v>
      </c>
      <c r="G77" s="335" t="s">
        <v>26</v>
      </c>
      <c r="H77" s="240">
        <f t="shared" ref="H77:H82" si="6">F178</f>
        <v>0</v>
      </c>
      <c r="I77" s="336">
        <f>ROUND(B15*F184,6)</f>
        <v>7.4360999999999997E-2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0.11038400000000001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0.57514299999999996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0.23058700000000001</v>
      </c>
      <c r="P78" s="351"/>
      <c r="Q78" s="193">
        <f t="shared" si="7"/>
        <v>4.9599999999999998E-2</v>
      </c>
      <c r="R78" s="336"/>
      <c r="S78" s="187">
        <f>+P77+Q78+R77</f>
        <v>6.9586999999999996E-2</v>
      </c>
      <c r="T78" s="317">
        <f>F77+O78+S78</f>
        <v>0.744946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0.22040299999999999</v>
      </c>
      <c r="P79" s="351"/>
      <c r="Q79" s="193">
        <f t="shared" si="7"/>
        <v>2.93E-2</v>
      </c>
      <c r="R79" s="336"/>
      <c r="S79" s="187">
        <f>+P77+Q79+R77</f>
        <v>4.9286999999999997E-2</v>
      </c>
      <c r="T79" s="317">
        <f>F77+O79+S79</f>
        <v>0.71446199999999993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0.22086599999999998</v>
      </c>
      <c r="P80" s="351"/>
      <c r="Q80" s="193">
        <f t="shared" si="7"/>
        <v>2.3699999999999999E-2</v>
      </c>
      <c r="R80" s="336"/>
      <c r="S80" s="187">
        <f>+P77+Q80+R77</f>
        <v>4.3686999999999997E-2</v>
      </c>
      <c r="T80" s="317">
        <f>F77+O80+S80</f>
        <v>0.70932499999999998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0.192937</v>
      </c>
      <c r="P81" s="351"/>
      <c r="Q81" s="193">
        <f t="shared" si="7"/>
        <v>1.7000000000000001E-2</v>
      </c>
      <c r="R81" s="336"/>
      <c r="S81" s="187">
        <f>+P77+Q81+R77</f>
        <v>3.6986999999999999E-2</v>
      </c>
      <c r="T81" s="317">
        <f>F77+O81+S81</f>
        <v>0.67469599999999996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0.1522</v>
      </c>
      <c r="P82" s="352"/>
      <c r="Q82" s="195">
        <f t="shared" si="7"/>
        <v>7.1000000000000004E-3</v>
      </c>
      <c r="R82" s="337"/>
      <c r="S82" s="187">
        <f>+P77+Q82+R77</f>
        <v>2.7087E-2</v>
      </c>
      <c r="T82" s="317">
        <f>F77+O82+S82</f>
        <v>0.62405900000000003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92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0.40300999999999998</v>
      </c>
      <c r="D95" s="336">
        <f>ROUND(B15*C172,6)</f>
        <v>3.3815999999999999E-2</v>
      </c>
      <c r="E95" s="336">
        <f>C173</f>
        <v>7.9459999999999999E-3</v>
      </c>
      <c r="F95" s="345">
        <f>SUM(C95:E100)</f>
        <v>0.444772</v>
      </c>
      <c r="G95" s="335" t="s">
        <v>26</v>
      </c>
      <c r="H95" s="193">
        <f t="shared" ref="H95:H100" si="8">G178</f>
        <v>0</v>
      </c>
      <c r="I95" s="336">
        <f>ROUND(B15*G184,6)</f>
        <v>7.4360999999999997E-2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0.11038400000000001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0.57514299999999996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0.28191399999999994</v>
      </c>
      <c r="P96" s="336"/>
      <c r="Q96" s="193">
        <f t="shared" si="9"/>
        <v>4.9599999999999998E-2</v>
      </c>
      <c r="R96" s="336"/>
      <c r="S96" s="187">
        <f>+P95+Q96+R95</f>
        <v>6.9586999999999996E-2</v>
      </c>
      <c r="T96" s="317">
        <f>F95+O96+S96</f>
        <v>0.7962729999999999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0.26738199999999995</v>
      </c>
      <c r="P97" s="336"/>
      <c r="Q97" s="193">
        <f t="shared" si="9"/>
        <v>2.93E-2</v>
      </c>
      <c r="R97" s="336"/>
      <c r="S97" s="187">
        <f>+P95+Q97+R95</f>
        <v>4.9286999999999997E-2</v>
      </c>
      <c r="T97" s="317">
        <f>F95+O97+S97</f>
        <v>0.76144099999999992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0.26804199999999995</v>
      </c>
      <c r="P98" s="336"/>
      <c r="Q98" s="193">
        <f t="shared" si="9"/>
        <v>2.3699999999999999E-2</v>
      </c>
      <c r="R98" s="336"/>
      <c r="S98" s="187">
        <f>+P95+Q98+R95</f>
        <v>4.3686999999999997E-2</v>
      </c>
      <c r="T98" s="317">
        <f>F95+O98+S98</f>
        <v>0.75650099999999998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0.228187</v>
      </c>
      <c r="P99" s="336"/>
      <c r="Q99" s="193">
        <f t="shared" si="9"/>
        <v>1.7000000000000001E-2</v>
      </c>
      <c r="R99" s="336"/>
      <c r="S99" s="187">
        <f>+P95+Q99+R95</f>
        <v>3.6986999999999999E-2</v>
      </c>
      <c r="T99" s="317">
        <f>F95+O99+S99</f>
        <v>0.70994599999999997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0.17005600000000001</v>
      </c>
      <c r="P100" s="337"/>
      <c r="Q100" s="193">
        <f t="shared" si="9"/>
        <v>7.1000000000000004E-3</v>
      </c>
      <c r="R100" s="337"/>
      <c r="S100" s="187">
        <f>+P95+Q100+R95</f>
        <v>2.7087E-2</v>
      </c>
      <c r="T100" s="317">
        <f>F95+O100+S100</f>
        <v>0.64191500000000001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92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0.40300999999999998</v>
      </c>
      <c r="D113" s="336">
        <f>ROUND(B15*C172,6)</f>
        <v>3.3815999999999999E-2</v>
      </c>
      <c r="E113" s="336">
        <f>C173</f>
        <v>7.9459999999999999E-3</v>
      </c>
      <c r="F113" s="345">
        <f>SUM(C113:E118)</f>
        <v>0.444772</v>
      </c>
      <c r="G113" s="335" t="s">
        <v>26</v>
      </c>
      <c r="H113" s="240">
        <f t="shared" ref="H113:H118" si="10">H178</f>
        <v>0</v>
      </c>
      <c r="I113" s="336">
        <f>ROUND(B15*H184,6)</f>
        <v>7.4360999999999997E-2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0.11038400000000001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0.57514299999999996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0.34570100000000004</v>
      </c>
      <c r="P114" s="351"/>
      <c r="Q114" s="193">
        <f t="shared" si="11"/>
        <v>4.9599999999999998E-2</v>
      </c>
      <c r="R114" s="336"/>
      <c r="S114" s="187">
        <f>+P113+Q114+R113</f>
        <v>6.9586999999999996E-2</v>
      </c>
      <c r="T114" s="317">
        <f>F113+O114+S114</f>
        <v>0.86005999999999994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0.32576400000000005</v>
      </c>
      <c r="P115" s="351"/>
      <c r="Q115" s="193">
        <f t="shared" si="11"/>
        <v>2.93E-2</v>
      </c>
      <c r="R115" s="336"/>
      <c r="S115" s="187">
        <f>+P113+Q115+R113</f>
        <v>4.9286999999999997E-2</v>
      </c>
      <c r="T115" s="317">
        <f>F113+O115+S115</f>
        <v>0.81982300000000008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0.32667000000000002</v>
      </c>
      <c r="P116" s="351"/>
      <c r="Q116" s="193">
        <f t="shared" si="11"/>
        <v>2.3699999999999999E-2</v>
      </c>
      <c r="R116" s="336"/>
      <c r="S116" s="187">
        <f>+P113+Q116+R113</f>
        <v>4.3686999999999997E-2</v>
      </c>
      <c r="T116" s="317">
        <f>F113+O116+S116</f>
        <v>0.81512899999999999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0.27199399999999996</v>
      </c>
      <c r="P117" s="351"/>
      <c r="Q117" s="193">
        <f t="shared" si="11"/>
        <v>1.7000000000000001E-2</v>
      </c>
      <c r="R117" s="336"/>
      <c r="S117" s="187">
        <f>+P113+Q117+R113</f>
        <v>3.6986999999999999E-2</v>
      </c>
      <c r="T117" s="317">
        <f>F113+O117+S117</f>
        <v>0.75375300000000001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0.192246</v>
      </c>
      <c r="P118" s="352"/>
      <c r="Q118" s="195">
        <f t="shared" si="11"/>
        <v>7.1000000000000004E-3</v>
      </c>
      <c r="R118" s="337"/>
      <c r="S118" s="187">
        <f>+P113+Q118+R113</f>
        <v>2.7087E-2</v>
      </c>
      <c r="T118" s="317">
        <f>F113+O118+S118</f>
        <v>0.66410499999999995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92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0.40300999999999998</v>
      </c>
      <c r="D131" s="336">
        <f>ROUND(B15*C172,6)</f>
        <v>3.3815999999999999E-2</v>
      </c>
      <c r="E131" s="336">
        <f>C173</f>
        <v>7.9459999999999999E-3</v>
      </c>
      <c r="F131" s="345">
        <f>SUM(C131:E136)</f>
        <v>0.444772</v>
      </c>
      <c r="G131" s="335" t="s">
        <v>26</v>
      </c>
      <c r="H131" s="240">
        <f>I178</f>
        <v>0</v>
      </c>
      <c r="I131" s="336">
        <f>ROUND(B15*I184,6)</f>
        <v>7.4360999999999997E-2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0.11038400000000001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0.57514299999999996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0.34570100000000004</v>
      </c>
      <c r="P132" s="336"/>
      <c r="Q132" s="193">
        <f t="shared" ref="Q132:Q136" si="13">C194</f>
        <v>4.9599999999999998E-2</v>
      </c>
      <c r="R132" s="336"/>
      <c r="S132" s="187">
        <f>P131+Q132+R131</f>
        <v>6.9586999999999996E-2</v>
      </c>
      <c r="T132" s="317">
        <f>F131+O132+S132</f>
        <v>0.86005999999999994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0.32576400000000005</v>
      </c>
      <c r="P133" s="336"/>
      <c r="Q133" s="193">
        <f t="shared" si="13"/>
        <v>2.93E-2</v>
      </c>
      <c r="R133" s="336"/>
      <c r="S133" s="187">
        <f>P131+Q133+R131</f>
        <v>4.9286999999999997E-2</v>
      </c>
      <c r="T133" s="317">
        <f>F131+O133+S133</f>
        <v>0.81982300000000008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0.32667000000000002</v>
      </c>
      <c r="P134" s="336"/>
      <c r="Q134" s="193">
        <f t="shared" si="13"/>
        <v>2.3699999999999999E-2</v>
      </c>
      <c r="R134" s="336"/>
      <c r="S134" s="187">
        <f>P131+Q134+R131</f>
        <v>4.3686999999999997E-2</v>
      </c>
      <c r="T134" s="317">
        <f>F131+O134+S134</f>
        <v>0.81512899999999999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0.27199399999999996</v>
      </c>
      <c r="P135" s="336"/>
      <c r="Q135" s="193">
        <f t="shared" si="13"/>
        <v>1.7000000000000001E-2</v>
      </c>
      <c r="R135" s="336"/>
      <c r="S135" s="187">
        <f>P131+Q135+R131</f>
        <v>3.6986999999999999E-2</v>
      </c>
      <c r="T135" s="317">
        <f>F131+O135+S135</f>
        <v>0.75375300000000001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0.192246</v>
      </c>
      <c r="P136" s="337"/>
      <c r="Q136" s="195">
        <f t="shared" si="13"/>
        <v>7.1000000000000004E-3</v>
      </c>
      <c r="R136" s="337"/>
      <c r="S136" s="251">
        <f>P131+Q136+R131</f>
        <v>2.7087E-2</v>
      </c>
      <c r="T136" s="325">
        <f>F131+O136+S136</f>
        <v>0.66410499999999995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10.462361</v>
      </c>
      <c r="T171" s="293"/>
    </row>
    <row r="172" spans="2:35" s="253" customFormat="1" ht="12.75" customHeight="1" x14ac:dyDescent="0.25">
      <c r="B172" s="254" t="s">
        <v>14</v>
      </c>
      <c r="C172" s="255">
        <v>0.87786900000000001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1.930444</v>
      </c>
      <c r="D184" s="255">
        <v>1.930444</v>
      </c>
      <c r="E184" s="255">
        <v>1.930444</v>
      </c>
      <c r="F184" s="255">
        <v>1.930444</v>
      </c>
      <c r="G184" s="255">
        <v>1.930444</v>
      </c>
      <c r="H184" s="255">
        <v>1.930444</v>
      </c>
      <c r="I184" s="255">
        <v>1.930444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-21.63</v>
      </c>
      <c r="T193" s="293"/>
    </row>
    <row r="194" spans="2:20" s="253" customFormat="1" ht="12.75" customHeight="1" x14ac:dyDescent="0.25">
      <c r="C194" s="257">
        <v>4.9599999999999998E-2</v>
      </c>
      <c r="T194" s="293"/>
    </row>
    <row r="195" spans="2:20" s="253" customFormat="1" ht="12.75" customHeight="1" x14ac:dyDescent="0.25">
      <c r="B195" s="252"/>
      <c r="C195" s="257">
        <v>2.93E-2</v>
      </c>
      <c r="T195" s="293"/>
    </row>
    <row r="196" spans="2:20" s="253" customFormat="1" ht="12.75" customHeight="1" x14ac:dyDescent="0.25">
      <c r="B196" s="252"/>
      <c r="C196" s="257">
        <v>2.3699999999999999E-2</v>
      </c>
      <c r="T196" s="293"/>
    </row>
    <row r="197" spans="2:20" s="253" customFormat="1" ht="12.75" customHeight="1" x14ac:dyDescent="0.25">
      <c r="B197" s="252"/>
      <c r="C197" s="257">
        <v>1.7000000000000001E-2</v>
      </c>
      <c r="T197" s="293"/>
    </row>
    <row r="198" spans="2:20" s="253" customFormat="1" ht="12.75" customHeight="1" x14ac:dyDescent="0.25">
      <c r="B198" s="252"/>
      <c r="C198" s="257">
        <v>7.1000000000000004E-3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0"/>
  <sheetViews>
    <sheetView zoomScaleNormal="100" workbookViewId="0">
      <selection activeCell="B6" sqref="B6"/>
    </sheetView>
  </sheetViews>
  <sheetFormatPr defaultColWidth="9.21875" defaultRowHeight="13.8" outlineLevelCol="1" x14ac:dyDescent="0.25"/>
  <cols>
    <col min="1" max="1" width="1.6640625" style="145" customWidth="1"/>
    <col min="2" max="2" width="28.6640625" style="145" customWidth="1"/>
    <col min="3" max="5" width="8.6640625" style="145" hidden="1" customWidth="1" outlineLevel="1"/>
    <col min="6" max="6" width="15.6640625" style="145" customWidth="1" collapsed="1"/>
    <col min="7" max="14" width="8.6640625" style="145" hidden="1" customWidth="1" outlineLevel="1"/>
    <col min="15" max="15" width="15.6640625" style="145" customWidth="1" collapsed="1"/>
    <col min="16" max="18" width="8.6640625" style="145" hidden="1" customWidth="1" outlineLevel="1"/>
    <col min="19" max="19" width="15.6640625" style="145" customWidth="1" collapsed="1"/>
    <col min="20" max="20" width="13.6640625" style="283" customWidth="1"/>
    <col min="21" max="21" width="9.44140625" style="145" bestFit="1" customWidth="1"/>
    <col min="22" max="28" width="9.21875" style="145" customWidth="1"/>
    <col min="29" max="35" width="9.21875" style="146"/>
    <col min="36" max="16384" width="9.21875" style="145"/>
  </cols>
  <sheetData>
    <row r="1" spans="2:35" s="141" customFormat="1" x14ac:dyDescent="0.25">
      <c r="B1" s="141" t="s">
        <v>12</v>
      </c>
      <c r="T1" s="282"/>
    </row>
    <row r="2" spans="2:35" s="141" customFormat="1" ht="15" customHeight="1" x14ac:dyDescent="0.25">
      <c r="B2" s="142" t="s">
        <v>51</v>
      </c>
      <c r="C2" s="142"/>
      <c r="D2" s="142"/>
      <c r="E2" s="142"/>
      <c r="T2" s="282"/>
    </row>
    <row r="3" spans="2:35" s="141" customFormat="1" ht="15" customHeight="1" x14ac:dyDescent="0.25">
      <c r="B3" s="143" t="s">
        <v>45</v>
      </c>
      <c r="C3" s="142"/>
      <c r="D3" s="142"/>
      <c r="E3" s="142"/>
      <c r="T3" s="282"/>
    </row>
    <row r="4" spans="2:35" s="141" customFormat="1" ht="15" customHeight="1" x14ac:dyDescent="0.25">
      <c r="B4" s="277" t="s">
        <v>69</v>
      </c>
      <c r="C4" s="142"/>
      <c r="D4" s="142"/>
      <c r="E4" s="142"/>
      <c r="T4" s="282"/>
    </row>
    <row r="5" spans="2:35" ht="15" customHeight="1" x14ac:dyDescent="0.25">
      <c r="B5" s="144"/>
      <c r="C5" s="144"/>
      <c r="D5" s="144"/>
      <c r="E5" s="144"/>
    </row>
    <row r="6" spans="2:35" ht="15" customHeight="1" x14ac:dyDescent="0.25">
      <c r="B6" s="147" t="s">
        <v>90</v>
      </c>
      <c r="C6" s="144"/>
      <c r="D6" s="144"/>
      <c r="E6" s="144"/>
      <c r="O6" s="327" t="s">
        <v>50</v>
      </c>
    </row>
    <row r="7" spans="2:35" s="150" customFormat="1" ht="15" customHeight="1" x14ac:dyDescent="0.25">
      <c r="B7" s="148"/>
      <c r="C7" s="149"/>
      <c r="D7" s="149"/>
      <c r="E7" s="149"/>
      <c r="T7" s="233"/>
      <c r="AC7" s="151"/>
      <c r="AD7" s="151"/>
      <c r="AE7" s="151"/>
      <c r="AF7" s="151"/>
      <c r="AG7" s="151"/>
      <c r="AH7" s="151"/>
      <c r="AI7" s="151"/>
    </row>
    <row r="8" spans="2:35" s="150" customFormat="1" ht="15" customHeight="1" x14ac:dyDescent="0.25">
      <c r="B8" s="355" t="s">
        <v>52</v>
      </c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115"/>
      <c r="AC8" s="151"/>
      <c r="AD8" s="151"/>
      <c r="AE8" s="151"/>
      <c r="AF8" s="151"/>
      <c r="AG8" s="151"/>
      <c r="AH8" s="151"/>
      <c r="AI8" s="151"/>
    </row>
    <row r="9" spans="2:35" s="141" customFormat="1" ht="12.75" customHeight="1" x14ac:dyDescent="0.25">
      <c r="B9" s="152" t="s">
        <v>53</v>
      </c>
      <c r="C9" s="153"/>
      <c r="D9" s="153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4"/>
      <c r="Q9" s="154"/>
      <c r="R9" s="154"/>
      <c r="S9" s="154"/>
      <c r="T9" s="292"/>
    </row>
    <row r="10" spans="2:35" s="141" customFormat="1" ht="12.75" customHeight="1" x14ac:dyDescent="0.25">
      <c r="B10" s="156" t="s">
        <v>54</v>
      </c>
      <c r="C10" s="157"/>
      <c r="D10" s="157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5"/>
      <c r="P10" s="158"/>
      <c r="Q10" s="158"/>
      <c r="R10" s="158"/>
      <c r="S10" s="157"/>
      <c r="T10" s="292"/>
    </row>
    <row r="11" spans="2:35" s="141" customFormat="1" ht="12.75" customHeight="1" x14ac:dyDescent="0.25">
      <c r="B11" s="159" t="s">
        <v>55</v>
      </c>
      <c r="C11" s="160"/>
      <c r="D11" s="160"/>
      <c r="E11" s="160"/>
      <c r="F11" s="160"/>
      <c r="G11" s="161"/>
      <c r="H11" s="161"/>
      <c r="I11" s="161"/>
      <c r="J11" s="161"/>
      <c r="K11" s="161"/>
      <c r="L11" s="161"/>
      <c r="M11" s="161"/>
      <c r="N11" s="161"/>
      <c r="O11" s="162"/>
      <c r="P11" s="161"/>
      <c r="Q11" s="161"/>
      <c r="R11" s="161"/>
      <c r="S11" s="160"/>
      <c r="T11" s="297"/>
    </row>
    <row r="12" spans="2:35" ht="12.75" customHeight="1" x14ac:dyDescent="0.25">
      <c r="B12" s="163"/>
      <c r="C12" s="164"/>
      <c r="D12" s="164"/>
      <c r="E12" s="164"/>
      <c r="F12" s="164"/>
      <c r="G12" s="165"/>
      <c r="H12" s="165"/>
      <c r="I12" s="165"/>
      <c r="J12" s="165"/>
      <c r="K12" s="165"/>
      <c r="L12" s="165"/>
      <c r="M12" s="165"/>
      <c r="N12" s="165"/>
      <c r="O12" s="150"/>
      <c r="P12" s="165"/>
      <c r="Q12" s="165"/>
      <c r="R12" s="165"/>
      <c r="S12" s="164"/>
      <c r="T12" s="233"/>
      <c r="AC12" s="145"/>
      <c r="AD12" s="145"/>
      <c r="AE12" s="145"/>
      <c r="AF12" s="145"/>
      <c r="AG12" s="145"/>
      <c r="AH12" s="145"/>
      <c r="AI12" s="145"/>
    </row>
    <row r="13" spans="2:35" ht="12.75" customHeight="1" x14ac:dyDescent="0.25"/>
    <row r="14" spans="2:35" s="168" customFormat="1" ht="15" customHeight="1" x14ac:dyDescent="0.25">
      <c r="B14" s="166" t="s">
        <v>37</v>
      </c>
      <c r="C14" s="167"/>
      <c r="D14" s="167"/>
      <c r="E14" s="167"/>
      <c r="O14" s="169"/>
      <c r="T14" s="278"/>
    </row>
    <row r="15" spans="2:35" s="168" customFormat="1" ht="15" customHeight="1" x14ac:dyDescent="0.25">
      <c r="B15" s="170">
        <v>3.8519999999999999E-2</v>
      </c>
      <c r="C15" s="167"/>
      <c r="D15" s="167"/>
      <c r="E15" s="167"/>
      <c r="O15" s="169"/>
      <c r="T15" s="278"/>
    </row>
    <row r="16" spans="2:35" s="168" customFormat="1" ht="15" customHeight="1" x14ac:dyDescent="0.25">
      <c r="B16" s="171" t="s">
        <v>91</v>
      </c>
      <c r="C16" s="167"/>
      <c r="D16" s="167"/>
      <c r="E16" s="167"/>
      <c r="O16" s="169"/>
      <c r="T16" s="278"/>
    </row>
    <row r="17" spans="2:21" ht="13.5" customHeight="1" x14ac:dyDescent="0.25">
      <c r="B17" s="172"/>
      <c r="C17" s="172"/>
      <c r="D17" s="172"/>
      <c r="E17" s="172"/>
      <c r="O17" s="173"/>
      <c r="T17" s="298"/>
    </row>
    <row r="18" spans="2:21" ht="24" customHeight="1" x14ac:dyDescent="0.25">
      <c r="B18" s="274" t="s">
        <v>39</v>
      </c>
      <c r="C18" s="172"/>
      <c r="D18" s="172"/>
      <c r="E18" s="172"/>
      <c r="O18" s="173"/>
      <c r="T18" s="298"/>
    </row>
    <row r="19" spans="2:21" s="141" customFormat="1" ht="15" customHeight="1" x14ac:dyDescent="0.25">
      <c r="B19" s="279" t="s">
        <v>61</v>
      </c>
      <c r="C19" s="174"/>
      <c r="D19" s="175"/>
      <c r="E19" s="175"/>
      <c r="F19" s="339" t="s">
        <v>25</v>
      </c>
      <c r="G19" s="176"/>
      <c r="H19" s="177"/>
      <c r="I19" s="177"/>
      <c r="J19" s="177"/>
      <c r="K19" s="177"/>
      <c r="L19" s="177"/>
      <c r="M19" s="177"/>
      <c r="N19" s="177"/>
      <c r="O19" s="339" t="s">
        <v>38</v>
      </c>
      <c r="P19" s="176"/>
      <c r="Q19" s="177"/>
      <c r="R19" s="177"/>
      <c r="S19" s="339" t="s">
        <v>27</v>
      </c>
      <c r="T19" s="342" t="s">
        <v>7</v>
      </c>
    </row>
    <row r="20" spans="2:21" s="141" customFormat="1" ht="15" customHeight="1" x14ac:dyDescent="0.25">
      <c r="B20" s="260" t="s">
        <v>29</v>
      </c>
      <c r="C20" s="178"/>
      <c r="D20" s="179"/>
      <c r="E20" s="179"/>
      <c r="F20" s="340"/>
      <c r="G20" s="180"/>
      <c r="O20" s="340"/>
      <c r="P20" s="180"/>
      <c r="S20" s="340"/>
      <c r="T20" s="343"/>
    </row>
    <row r="21" spans="2:21" s="185" customFormat="1" ht="15" customHeight="1" x14ac:dyDescent="0.25">
      <c r="B21" s="261" t="s">
        <v>90</v>
      </c>
      <c r="C21" s="181" t="s">
        <v>56</v>
      </c>
      <c r="D21" s="181" t="s">
        <v>14</v>
      </c>
      <c r="E21" s="181" t="s">
        <v>0</v>
      </c>
      <c r="F21" s="341"/>
      <c r="G21" s="182" t="s">
        <v>15</v>
      </c>
      <c r="H21" s="182" t="s">
        <v>16</v>
      </c>
      <c r="I21" s="183" t="s">
        <v>6</v>
      </c>
      <c r="J21" s="182" t="s">
        <v>5</v>
      </c>
      <c r="K21" s="182" t="s">
        <v>1</v>
      </c>
      <c r="L21" s="182" t="s">
        <v>23</v>
      </c>
      <c r="M21" s="184" t="s">
        <v>24</v>
      </c>
      <c r="N21" s="182" t="s">
        <v>47</v>
      </c>
      <c r="O21" s="341"/>
      <c r="P21" s="182" t="s">
        <v>4</v>
      </c>
      <c r="Q21" s="182" t="s">
        <v>2</v>
      </c>
      <c r="R21" s="182" t="s">
        <v>17</v>
      </c>
      <c r="S21" s="341"/>
      <c r="T21" s="344"/>
    </row>
    <row r="22" spans="2:21" s="141" customFormat="1" ht="12.75" customHeight="1" x14ac:dyDescent="0.25">
      <c r="B22" s="280" t="s">
        <v>66</v>
      </c>
      <c r="C22" s="186"/>
      <c r="D22" s="186"/>
      <c r="E22" s="186"/>
      <c r="F22" s="187"/>
      <c r="G22" s="188"/>
      <c r="H22" s="189"/>
      <c r="I22" s="189"/>
      <c r="J22" s="189"/>
      <c r="K22" s="189"/>
      <c r="L22" s="189"/>
      <c r="M22" s="190"/>
      <c r="N22" s="188"/>
      <c r="O22" s="191"/>
      <c r="P22" s="189"/>
      <c r="Q22" s="188"/>
      <c r="R22" s="192"/>
      <c r="S22" s="192"/>
      <c r="T22" s="316"/>
    </row>
    <row r="23" spans="2:21" s="141" customFormat="1" ht="12.75" customHeight="1" x14ac:dyDescent="0.25">
      <c r="B23" s="266" t="s">
        <v>22</v>
      </c>
      <c r="C23" s="336">
        <f>ROUND(B15*C171,6)</f>
        <v>0.40236499999999997</v>
      </c>
      <c r="D23" s="336">
        <f>ROUND(B15*C172,6)</f>
        <v>3.3815999999999999E-2</v>
      </c>
      <c r="E23" s="336">
        <f>C173</f>
        <v>7.9459999999999999E-3</v>
      </c>
      <c r="F23" s="345">
        <f>SUM(C23:E28)</f>
        <v>0.44412699999999999</v>
      </c>
      <c r="G23" s="335" t="s">
        <v>26</v>
      </c>
      <c r="H23" s="194">
        <f t="shared" ref="H23:H28" si="0">C178</f>
        <v>0</v>
      </c>
      <c r="I23" s="336">
        <f>ROUND(B15*C184,6)</f>
        <v>7.4360999999999997E-2</v>
      </c>
      <c r="J23" s="336">
        <f>C185</f>
        <v>1.186E-3</v>
      </c>
      <c r="K23" s="336">
        <f>C186</f>
        <v>3.4837E-2</v>
      </c>
      <c r="L23" s="335" t="s">
        <v>26</v>
      </c>
      <c r="M23" s="349" t="s">
        <v>26</v>
      </c>
      <c r="N23" s="335" t="s">
        <v>26</v>
      </c>
      <c r="O23" s="191">
        <f>H23+I23+J23+K23</f>
        <v>0.11038400000000001</v>
      </c>
      <c r="P23" s="336">
        <f>C192</f>
        <v>1.2695E-2</v>
      </c>
      <c r="Q23" s="193">
        <f t="shared" ref="Q23:Q28" si="1">C193</f>
        <v>0</v>
      </c>
      <c r="R23" s="336">
        <f>C199</f>
        <v>7.2920000000000007E-3</v>
      </c>
      <c r="S23" s="187">
        <f>+P23+Q23+R23</f>
        <v>1.9987000000000001E-2</v>
      </c>
      <c r="T23" s="317">
        <f>F23+O23+S23</f>
        <v>0.57449799999999995</v>
      </c>
      <c r="U23" s="281"/>
    </row>
    <row r="24" spans="2:21" s="141" customFormat="1" ht="12.75" customHeight="1" x14ac:dyDescent="0.25">
      <c r="B24" s="266" t="s">
        <v>46</v>
      </c>
      <c r="C24" s="336"/>
      <c r="D24" s="336"/>
      <c r="E24" s="336"/>
      <c r="F24" s="345"/>
      <c r="G24" s="335"/>
      <c r="H24" s="194">
        <f t="shared" si="0"/>
        <v>9.767300000000001E-2</v>
      </c>
      <c r="I24" s="336"/>
      <c r="J24" s="336"/>
      <c r="K24" s="336"/>
      <c r="L24" s="335"/>
      <c r="M24" s="349"/>
      <c r="N24" s="335"/>
      <c r="O24" s="191">
        <f>H24+I23+J23+K23</f>
        <v>0.20805700000000002</v>
      </c>
      <c r="P24" s="336"/>
      <c r="Q24" s="193">
        <f t="shared" si="1"/>
        <v>4.9599999999999998E-2</v>
      </c>
      <c r="R24" s="336"/>
      <c r="S24" s="187">
        <f>+P23+Q24+R23</f>
        <v>6.9586999999999996E-2</v>
      </c>
      <c r="T24" s="317">
        <f>F23+O24+S24</f>
        <v>0.72177099999999994</v>
      </c>
      <c r="U24" s="281"/>
    </row>
    <row r="25" spans="2:21" s="141" customFormat="1" ht="12.75" customHeight="1" x14ac:dyDescent="0.25">
      <c r="B25" s="266" t="s">
        <v>8</v>
      </c>
      <c r="C25" s="336"/>
      <c r="D25" s="336"/>
      <c r="E25" s="336"/>
      <c r="F25" s="345"/>
      <c r="G25" s="335"/>
      <c r="H25" s="194">
        <f t="shared" si="0"/>
        <v>8.9398000000000005E-2</v>
      </c>
      <c r="I25" s="336"/>
      <c r="J25" s="336"/>
      <c r="K25" s="336"/>
      <c r="L25" s="335"/>
      <c r="M25" s="349"/>
      <c r="N25" s="335"/>
      <c r="O25" s="191">
        <f>H25+I23+J23+K23</f>
        <v>0.19978199999999999</v>
      </c>
      <c r="P25" s="336"/>
      <c r="Q25" s="193">
        <f t="shared" si="1"/>
        <v>2.93E-2</v>
      </c>
      <c r="R25" s="336"/>
      <c r="S25" s="187">
        <f>+P23+Q25+R23</f>
        <v>4.9286999999999997E-2</v>
      </c>
      <c r="T25" s="317">
        <f>F23+O25+S25</f>
        <v>0.69319599999999992</v>
      </c>
      <c r="U25" s="281"/>
    </row>
    <row r="26" spans="2:21" s="141" customFormat="1" ht="12.75" customHeight="1" x14ac:dyDescent="0.25">
      <c r="B26" s="266" t="s">
        <v>9</v>
      </c>
      <c r="C26" s="336"/>
      <c r="D26" s="336"/>
      <c r="E26" s="336"/>
      <c r="F26" s="345"/>
      <c r="G26" s="335"/>
      <c r="H26" s="194">
        <f t="shared" si="0"/>
        <v>8.9773999999999993E-2</v>
      </c>
      <c r="I26" s="336"/>
      <c r="J26" s="336"/>
      <c r="K26" s="336"/>
      <c r="L26" s="335"/>
      <c r="M26" s="349"/>
      <c r="N26" s="335"/>
      <c r="O26" s="191">
        <f>H26+I23+J23+K23</f>
        <v>0.20015799999999997</v>
      </c>
      <c r="P26" s="336"/>
      <c r="Q26" s="193">
        <f t="shared" si="1"/>
        <v>2.3699999999999999E-2</v>
      </c>
      <c r="R26" s="336"/>
      <c r="S26" s="187">
        <f>+P23+Q26+R23</f>
        <v>4.3686999999999997E-2</v>
      </c>
      <c r="T26" s="317">
        <f>F23+O26+S26</f>
        <v>0.68797200000000003</v>
      </c>
      <c r="U26" s="281"/>
    </row>
    <row r="27" spans="2:21" s="141" customFormat="1" ht="12.75" customHeight="1" x14ac:dyDescent="0.25">
      <c r="B27" s="266" t="s">
        <v>10</v>
      </c>
      <c r="C27" s="336"/>
      <c r="D27" s="336"/>
      <c r="E27" s="336"/>
      <c r="F27" s="345"/>
      <c r="G27" s="335"/>
      <c r="H27" s="194">
        <f t="shared" si="0"/>
        <v>6.7080000000000001E-2</v>
      </c>
      <c r="I27" s="336"/>
      <c r="J27" s="336"/>
      <c r="K27" s="336"/>
      <c r="L27" s="335"/>
      <c r="M27" s="349"/>
      <c r="N27" s="335"/>
      <c r="O27" s="191">
        <f>H27+I23+J23+K23</f>
        <v>0.17746399999999998</v>
      </c>
      <c r="P27" s="336"/>
      <c r="Q27" s="193">
        <f t="shared" si="1"/>
        <v>1.7000000000000001E-2</v>
      </c>
      <c r="R27" s="336"/>
      <c r="S27" s="187">
        <f>+P23+Q27+R23</f>
        <v>3.6986999999999999E-2</v>
      </c>
      <c r="T27" s="317">
        <f>F23+O27+S27</f>
        <v>0.658578</v>
      </c>
      <c r="U27" s="281"/>
    </row>
    <row r="28" spans="2:21" s="141" customFormat="1" ht="12.75" customHeight="1" x14ac:dyDescent="0.25">
      <c r="B28" s="266" t="s">
        <v>11</v>
      </c>
      <c r="C28" s="337"/>
      <c r="D28" s="337"/>
      <c r="E28" s="337"/>
      <c r="F28" s="346"/>
      <c r="G28" s="338"/>
      <c r="H28" s="194">
        <f t="shared" si="0"/>
        <v>3.3979000000000002E-2</v>
      </c>
      <c r="I28" s="337"/>
      <c r="J28" s="337"/>
      <c r="K28" s="337"/>
      <c r="L28" s="338"/>
      <c r="M28" s="350"/>
      <c r="N28" s="338"/>
      <c r="O28" s="191">
        <f>H28+I23+J23+K23</f>
        <v>0.14436299999999999</v>
      </c>
      <c r="P28" s="337"/>
      <c r="Q28" s="195">
        <f t="shared" si="1"/>
        <v>7.1000000000000004E-3</v>
      </c>
      <c r="R28" s="337"/>
      <c r="S28" s="187">
        <f>+P23+Q28+R23</f>
        <v>2.7087E-2</v>
      </c>
      <c r="T28" s="317">
        <f>F23+O28+S28</f>
        <v>0.61557699999999993</v>
      </c>
      <c r="U28" s="281"/>
    </row>
    <row r="29" spans="2:21" s="141" customFormat="1" x14ac:dyDescent="0.25">
      <c r="B29" s="263" t="s">
        <v>28</v>
      </c>
      <c r="C29" s="196"/>
      <c r="D29" s="197"/>
      <c r="E29" s="198"/>
      <c r="F29" s="199"/>
      <c r="G29" s="198"/>
      <c r="H29" s="197"/>
      <c r="I29" s="196"/>
      <c r="J29" s="196"/>
      <c r="K29" s="197"/>
      <c r="L29" s="196"/>
      <c r="M29" s="197"/>
      <c r="N29" s="196"/>
      <c r="O29" s="199"/>
      <c r="P29" s="197"/>
      <c r="Q29" s="198"/>
      <c r="R29" s="198"/>
      <c r="S29" s="198"/>
      <c r="T29" s="318"/>
    </row>
    <row r="30" spans="2:21" s="141" customFormat="1" x14ac:dyDescent="0.25">
      <c r="B30" s="267" t="s">
        <v>20</v>
      </c>
      <c r="C30" s="335" t="s">
        <v>26</v>
      </c>
      <c r="D30" s="335" t="s">
        <v>26</v>
      </c>
      <c r="E30" s="333">
        <f>D173</f>
        <v>57.43</v>
      </c>
      <c r="F30" s="328">
        <f>SUM(C30:E32)</f>
        <v>57.43</v>
      </c>
      <c r="G30" s="200">
        <f>C175</f>
        <v>78.45</v>
      </c>
      <c r="H30" s="335" t="s">
        <v>26</v>
      </c>
      <c r="I30" s="335" t="s">
        <v>26</v>
      </c>
      <c r="J30" s="335" t="s">
        <v>26</v>
      </c>
      <c r="K30" s="335" t="s">
        <v>26</v>
      </c>
      <c r="L30" s="333">
        <f>C187</f>
        <v>-0.03</v>
      </c>
      <c r="M30" s="347">
        <f>C188</f>
        <v>7.0000000000000007E-2</v>
      </c>
      <c r="N30" s="333">
        <f>C189</f>
        <v>0</v>
      </c>
      <c r="O30" s="202">
        <f>G30+L30+M30+N30</f>
        <v>78.489999999999995</v>
      </c>
      <c r="P30" s="335" t="s">
        <v>26</v>
      </c>
      <c r="Q30" s="333">
        <f>D193</f>
        <v>-21.63</v>
      </c>
      <c r="R30" s="335" t="s">
        <v>26</v>
      </c>
      <c r="S30" s="328">
        <f>Q30</f>
        <v>-21.63</v>
      </c>
      <c r="T30" s="319">
        <f>F30+O30+S30</f>
        <v>114.28999999999999</v>
      </c>
    </row>
    <row r="31" spans="2:21" s="141" customFormat="1" x14ac:dyDescent="0.25">
      <c r="B31" s="264" t="s">
        <v>18</v>
      </c>
      <c r="C31" s="336"/>
      <c r="D31" s="336"/>
      <c r="E31" s="333"/>
      <c r="F31" s="328"/>
      <c r="G31" s="200">
        <f>C176</f>
        <v>577.79999999999995</v>
      </c>
      <c r="H31" s="336"/>
      <c r="I31" s="336"/>
      <c r="J31" s="336"/>
      <c r="K31" s="336"/>
      <c r="L31" s="333"/>
      <c r="M31" s="347"/>
      <c r="N31" s="333"/>
      <c r="O31" s="268">
        <f>G31+L30+M30+N30</f>
        <v>577.84</v>
      </c>
      <c r="P31" s="336"/>
      <c r="Q31" s="333"/>
      <c r="R31" s="336"/>
      <c r="S31" s="328"/>
      <c r="T31" s="320">
        <f>F30+O31+S30</f>
        <v>613.64</v>
      </c>
    </row>
    <row r="32" spans="2:21" s="141" customFormat="1" x14ac:dyDescent="0.25">
      <c r="B32" s="265" t="s">
        <v>19</v>
      </c>
      <c r="C32" s="337"/>
      <c r="D32" s="337"/>
      <c r="E32" s="334"/>
      <c r="F32" s="329"/>
      <c r="G32" s="203">
        <f>C177</f>
        <v>1126.57</v>
      </c>
      <c r="H32" s="337"/>
      <c r="I32" s="337"/>
      <c r="J32" s="337"/>
      <c r="K32" s="337"/>
      <c r="L32" s="334"/>
      <c r="M32" s="348"/>
      <c r="N32" s="334"/>
      <c r="O32" s="269">
        <f>G32+L30+M30+N30</f>
        <v>1126.6099999999999</v>
      </c>
      <c r="P32" s="337"/>
      <c r="Q32" s="334"/>
      <c r="R32" s="337"/>
      <c r="S32" s="329"/>
      <c r="T32" s="321">
        <f>F30+O32+S30</f>
        <v>1162.4099999999999</v>
      </c>
    </row>
    <row r="33" spans="2:21" s="141" customFormat="1" ht="25.5" customHeight="1" x14ac:dyDescent="0.25">
      <c r="B33" s="132" t="s">
        <v>31</v>
      </c>
      <c r="C33" s="330" t="s">
        <v>32</v>
      </c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276"/>
    </row>
    <row r="34" spans="2:21" s="155" customFormat="1" x14ac:dyDescent="0.25">
      <c r="B34" s="205" t="s">
        <v>21</v>
      </c>
      <c r="C34" s="206"/>
      <c r="D34" s="206"/>
      <c r="E34" s="206"/>
      <c r="F34" s="207"/>
      <c r="G34" s="206"/>
      <c r="H34" s="206"/>
      <c r="I34" s="206"/>
      <c r="J34" s="206"/>
      <c r="K34" s="206"/>
      <c r="L34" s="206"/>
      <c r="M34" s="206"/>
      <c r="N34" s="206"/>
      <c r="O34" s="208"/>
      <c r="P34" s="206"/>
      <c r="Q34" s="206"/>
      <c r="T34" s="299"/>
    </row>
    <row r="35" spans="2:21" x14ac:dyDescent="0.25"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94"/>
    </row>
    <row r="36" spans="2:21" ht="24" customHeight="1" x14ac:dyDescent="0.25">
      <c r="B36" s="274" t="s">
        <v>40</v>
      </c>
      <c r="C36" s="210"/>
      <c r="D36" s="210"/>
      <c r="E36" s="210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94"/>
    </row>
    <row r="37" spans="2:21" s="141" customFormat="1" ht="15" customHeight="1" x14ac:dyDescent="0.25">
      <c r="B37" s="279" t="s">
        <v>61</v>
      </c>
      <c r="C37" s="211"/>
      <c r="D37" s="212"/>
      <c r="E37" s="212"/>
      <c r="F37" s="339" t="s">
        <v>25</v>
      </c>
      <c r="G37" s="213"/>
      <c r="H37" s="214"/>
      <c r="I37" s="214"/>
      <c r="J37" s="214"/>
      <c r="K37" s="214"/>
      <c r="L37" s="214"/>
      <c r="M37" s="214"/>
      <c r="N37" s="214"/>
      <c r="O37" s="339" t="s">
        <v>38</v>
      </c>
      <c r="P37" s="213"/>
      <c r="Q37" s="214"/>
      <c r="R37" s="214"/>
      <c r="S37" s="339" t="s">
        <v>27</v>
      </c>
      <c r="T37" s="342" t="s">
        <v>7</v>
      </c>
    </row>
    <row r="38" spans="2:21" s="141" customFormat="1" ht="15" customHeight="1" x14ac:dyDescent="0.25">
      <c r="B38" s="260" t="s">
        <v>30</v>
      </c>
      <c r="C38" s="215"/>
      <c r="D38" s="216"/>
      <c r="E38" s="216"/>
      <c r="F38" s="340"/>
      <c r="G38" s="217"/>
      <c r="H38" s="218"/>
      <c r="I38" s="218"/>
      <c r="J38" s="218"/>
      <c r="K38" s="218"/>
      <c r="L38" s="218"/>
      <c r="M38" s="218"/>
      <c r="N38" s="218"/>
      <c r="O38" s="340"/>
      <c r="P38" s="217"/>
      <c r="Q38" s="218"/>
      <c r="R38" s="218"/>
      <c r="S38" s="340"/>
      <c r="T38" s="343"/>
    </row>
    <row r="39" spans="2:21" s="141" customFormat="1" ht="15" customHeight="1" x14ac:dyDescent="0.25">
      <c r="B39" s="261" t="s">
        <v>90</v>
      </c>
      <c r="C39" s="181" t="s">
        <v>56</v>
      </c>
      <c r="D39" s="181" t="s">
        <v>14</v>
      </c>
      <c r="E39" s="181" t="s">
        <v>0</v>
      </c>
      <c r="F39" s="341"/>
      <c r="G39" s="219" t="s">
        <v>15</v>
      </c>
      <c r="H39" s="219" t="s">
        <v>16</v>
      </c>
      <c r="I39" s="219" t="s">
        <v>6</v>
      </c>
      <c r="J39" s="219" t="s">
        <v>5</v>
      </c>
      <c r="K39" s="219" t="s">
        <v>1</v>
      </c>
      <c r="L39" s="182" t="s">
        <v>23</v>
      </c>
      <c r="M39" s="184" t="s">
        <v>24</v>
      </c>
      <c r="N39" s="182" t="s">
        <v>47</v>
      </c>
      <c r="O39" s="341"/>
      <c r="P39" s="219" t="s">
        <v>4</v>
      </c>
      <c r="Q39" s="220" t="s">
        <v>2</v>
      </c>
      <c r="R39" s="219" t="s">
        <v>17</v>
      </c>
      <c r="S39" s="341"/>
      <c r="T39" s="344"/>
    </row>
    <row r="40" spans="2:21" s="141" customFormat="1" x14ac:dyDescent="0.25">
      <c r="B40" s="280" t="s">
        <v>66</v>
      </c>
      <c r="C40" s="221"/>
      <c r="D40" s="222"/>
      <c r="E40" s="222"/>
      <c r="F40" s="223"/>
      <c r="G40" s="222"/>
      <c r="H40" s="221"/>
      <c r="I40" s="222"/>
      <c r="J40" s="222"/>
      <c r="K40" s="222"/>
      <c r="L40" s="222"/>
      <c r="M40" s="222"/>
      <c r="N40" s="222"/>
      <c r="O40" s="224"/>
      <c r="P40" s="221"/>
      <c r="Q40" s="222"/>
      <c r="R40" s="192"/>
      <c r="S40" s="192"/>
      <c r="T40" s="322"/>
    </row>
    <row r="41" spans="2:21" s="141" customFormat="1" x14ac:dyDescent="0.25">
      <c r="B41" s="266" t="s">
        <v>22</v>
      </c>
      <c r="C41" s="336">
        <f>ROUND(B15*C171,6)</f>
        <v>0.40236499999999997</v>
      </c>
      <c r="D41" s="336">
        <f>ROUND(B15*C172,6)</f>
        <v>3.3815999999999999E-2</v>
      </c>
      <c r="E41" s="336">
        <f>C173</f>
        <v>7.9459999999999999E-3</v>
      </c>
      <c r="F41" s="353">
        <f>SUM(C41:E46)</f>
        <v>0.44412699999999999</v>
      </c>
      <c r="G41" s="335" t="s">
        <v>26</v>
      </c>
      <c r="H41" s="225">
        <f t="shared" ref="H41:H46" si="2">D178</f>
        <v>0</v>
      </c>
      <c r="I41" s="336">
        <f>ROUND(B15*D184,6)</f>
        <v>7.4360999999999997E-2</v>
      </c>
      <c r="J41" s="336">
        <f>C185</f>
        <v>1.186E-3</v>
      </c>
      <c r="K41" s="336">
        <f>C186</f>
        <v>3.4837E-2</v>
      </c>
      <c r="L41" s="335" t="s">
        <v>26</v>
      </c>
      <c r="M41" s="335" t="s">
        <v>26</v>
      </c>
      <c r="N41" s="335" t="s">
        <v>26</v>
      </c>
      <c r="O41" s="224">
        <f>H41+I41+J41+K41</f>
        <v>0.11038400000000001</v>
      </c>
      <c r="P41" s="351">
        <f>C192</f>
        <v>1.2695E-2</v>
      </c>
      <c r="Q41" s="226">
        <f t="shared" ref="Q41:Q46" si="3">C193</f>
        <v>0</v>
      </c>
      <c r="R41" s="336">
        <f>C199</f>
        <v>7.2920000000000007E-3</v>
      </c>
      <c r="S41" s="187">
        <f>+P41+Q41+R41</f>
        <v>1.9987000000000001E-2</v>
      </c>
      <c r="T41" s="323">
        <f>F41+O41+S41</f>
        <v>0.57449799999999995</v>
      </c>
    </row>
    <row r="42" spans="2:21" s="141" customFormat="1" x14ac:dyDescent="0.25">
      <c r="B42" s="266" t="s">
        <v>46</v>
      </c>
      <c r="C42" s="336"/>
      <c r="D42" s="336"/>
      <c r="E42" s="336"/>
      <c r="F42" s="353"/>
      <c r="G42" s="335"/>
      <c r="H42" s="225">
        <f t="shared" si="2"/>
        <v>7.2051999999999991E-2</v>
      </c>
      <c r="I42" s="336"/>
      <c r="J42" s="336"/>
      <c r="K42" s="336"/>
      <c r="L42" s="335"/>
      <c r="M42" s="335"/>
      <c r="N42" s="335"/>
      <c r="O42" s="224">
        <f>H42+I41+J41+K41</f>
        <v>0.18243599999999999</v>
      </c>
      <c r="P42" s="351"/>
      <c r="Q42" s="226">
        <f t="shared" si="3"/>
        <v>4.9599999999999998E-2</v>
      </c>
      <c r="R42" s="336"/>
      <c r="S42" s="187">
        <f>+P41+Q42+R41</f>
        <v>6.9586999999999996E-2</v>
      </c>
      <c r="T42" s="323">
        <f>F41+O42+S42</f>
        <v>0.69614999999999994</v>
      </c>
    </row>
    <row r="43" spans="2:21" s="141" customFormat="1" x14ac:dyDescent="0.25">
      <c r="B43" s="266" t="s">
        <v>8</v>
      </c>
      <c r="C43" s="336"/>
      <c r="D43" s="336"/>
      <c r="E43" s="336"/>
      <c r="F43" s="353"/>
      <c r="G43" s="335"/>
      <c r="H43" s="225">
        <f t="shared" si="2"/>
        <v>6.5948000000000007E-2</v>
      </c>
      <c r="I43" s="336"/>
      <c r="J43" s="336"/>
      <c r="K43" s="336"/>
      <c r="L43" s="335"/>
      <c r="M43" s="335"/>
      <c r="N43" s="335"/>
      <c r="O43" s="224">
        <f>H43+I41+J41+K41</f>
        <v>0.17633200000000002</v>
      </c>
      <c r="P43" s="351"/>
      <c r="Q43" s="226">
        <f t="shared" si="3"/>
        <v>2.93E-2</v>
      </c>
      <c r="R43" s="336"/>
      <c r="S43" s="187">
        <f>+P41+Q43+R41</f>
        <v>4.9286999999999997E-2</v>
      </c>
      <c r="T43" s="323">
        <f>F41+O43+S43</f>
        <v>0.66974599999999995</v>
      </c>
    </row>
    <row r="44" spans="2:21" s="141" customFormat="1" x14ac:dyDescent="0.25">
      <c r="B44" s="266" t="s">
        <v>9</v>
      </c>
      <c r="C44" s="336"/>
      <c r="D44" s="336"/>
      <c r="E44" s="336"/>
      <c r="F44" s="353"/>
      <c r="G44" s="335"/>
      <c r="H44" s="225">
        <f t="shared" si="2"/>
        <v>6.6224999999999992E-2</v>
      </c>
      <c r="I44" s="336"/>
      <c r="J44" s="336"/>
      <c r="K44" s="336"/>
      <c r="L44" s="335"/>
      <c r="M44" s="335"/>
      <c r="N44" s="335"/>
      <c r="O44" s="224">
        <f>H44+I41+J41+K41</f>
        <v>0.17660899999999999</v>
      </c>
      <c r="P44" s="351"/>
      <c r="Q44" s="226">
        <f t="shared" si="3"/>
        <v>2.3699999999999999E-2</v>
      </c>
      <c r="R44" s="336"/>
      <c r="S44" s="187">
        <f>+P41+Q44+R41</f>
        <v>4.3686999999999997E-2</v>
      </c>
      <c r="T44" s="323">
        <f>F41+O44+S44</f>
        <v>0.66442299999999999</v>
      </c>
    </row>
    <row r="45" spans="2:21" s="141" customFormat="1" x14ac:dyDescent="0.25">
      <c r="B45" s="266" t="s">
        <v>10</v>
      </c>
      <c r="C45" s="336"/>
      <c r="D45" s="336"/>
      <c r="E45" s="336"/>
      <c r="F45" s="353"/>
      <c r="G45" s="335"/>
      <c r="H45" s="225">
        <f t="shared" si="2"/>
        <v>4.9484E-2</v>
      </c>
      <c r="I45" s="336"/>
      <c r="J45" s="336"/>
      <c r="K45" s="336"/>
      <c r="L45" s="335"/>
      <c r="M45" s="335"/>
      <c r="N45" s="335"/>
      <c r="O45" s="224">
        <f>H45+I41+J41+K41</f>
        <v>0.15986800000000001</v>
      </c>
      <c r="P45" s="351"/>
      <c r="Q45" s="226">
        <f t="shared" si="3"/>
        <v>1.7000000000000001E-2</v>
      </c>
      <c r="R45" s="336"/>
      <c r="S45" s="187">
        <f>+P41+Q45+R41</f>
        <v>3.6986999999999999E-2</v>
      </c>
      <c r="T45" s="323">
        <f>F41+O45+S45</f>
        <v>0.64098200000000005</v>
      </c>
    </row>
    <row r="46" spans="2:21" s="141" customFormat="1" x14ac:dyDescent="0.25">
      <c r="B46" s="266" t="s">
        <v>11</v>
      </c>
      <c r="C46" s="337"/>
      <c r="D46" s="337"/>
      <c r="E46" s="337"/>
      <c r="F46" s="354"/>
      <c r="G46" s="338"/>
      <c r="H46" s="225">
        <f t="shared" si="2"/>
        <v>2.5066000000000001E-2</v>
      </c>
      <c r="I46" s="337"/>
      <c r="J46" s="337"/>
      <c r="K46" s="337"/>
      <c r="L46" s="338"/>
      <c r="M46" s="338"/>
      <c r="N46" s="338"/>
      <c r="O46" s="224">
        <f>H46+I41+J41+K41</f>
        <v>0.13545000000000001</v>
      </c>
      <c r="P46" s="352"/>
      <c r="Q46" s="227">
        <f t="shared" si="3"/>
        <v>7.1000000000000004E-3</v>
      </c>
      <c r="R46" s="337"/>
      <c r="S46" s="187">
        <f>+P41+Q46+R41</f>
        <v>2.7087E-2</v>
      </c>
      <c r="T46" s="323">
        <f>F41+O46+S46</f>
        <v>0.60666399999999998</v>
      </c>
    </row>
    <row r="47" spans="2:21" s="141" customFormat="1" x14ac:dyDescent="0.25">
      <c r="B47" s="263" t="s">
        <v>28</v>
      </c>
      <c r="C47" s="196"/>
      <c r="D47" s="228"/>
      <c r="E47" s="196"/>
      <c r="F47" s="199"/>
      <c r="G47" s="229"/>
      <c r="H47" s="196"/>
      <c r="I47" s="197"/>
      <c r="J47" s="196"/>
      <c r="K47" s="196"/>
      <c r="L47" s="196"/>
      <c r="M47" s="196"/>
      <c r="N47" s="196"/>
      <c r="O47" s="199"/>
      <c r="P47" s="196"/>
      <c r="Q47" s="197"/>
      <c r="R47" s="198"/>
      <c r="S47" s="198"/>
      <c r="T47" s="318"/>
    </row>
    <row r="48" spans="2:21" s="141" customFormat="1" x14ac:dyDescent="0.25">
      <c r="B48" s="267" t="s">
        <v>20</v>
      </c>
      <c r="C48" s="335" t="s">
        <v>26</v>
      </c>
      <c r="D48" s="335" t="s">
        <v>26</v>
      </c>
      <c r="E48" s="333">
        <f>D173</f>
        <v>57.43</v>
      </c>
      <c r="F48" s="328">
        <f>SUM(C48:E50)</f>
        <v>57.43</v>
      </c>
      <c r="G48" s="201">
        <f>D175</f>
        <v>67.290000000000006</v>
      </c>
      <c r="H48" s="335" t="s">
        <v>26</v>
      </c>
      <c r="I48" s="335" t="s">
        <v>26</v>
      </c>
      <c r="J48" s="335" t="s">
        <v>26</v>
      </c>
      <c r="K48" s="335" t="s">
        <v>26</v>
      </c>
      <c r="L48" s="333">
        <f>D187</f>
        <v>-0.33</v>
      </c>
      <c r="M48" s="333">
        <f>D188</f>
        <v>0</v>
      </c>
      <c r="N48" s="333">
        <f>D189</f>
        <v>0</v>
      </c>
      <c r="O48" s="202">
        <f>G48+L48+M48+N48</f>
        <v>66.960000000000008</v>
      </c>
      <c r="P48" s="335" t="s">
        <v>26</v>
      </c>
      <c r="Q48" s="333">
        <f>D193</f>
        <v>-21.63</v>
      </c>
      <c r="R48" s="335" t="s">
        <v>26</v>
      </c>
      <c r="S48" s="328">
        <f>Q48</f>
        <v>-21.63</v>
      </c>
      <c r="T48" s="319">
        <f>F48+O48+S48</f>
        <v>102.76000000000002</v>
      </c>
    </row>
    <row r="49" spans="2:35" s="141" customFormat="1" x14ac:dyDescent="0.25">
      <c r="B49" s="264" t="s">
        <v>18</v>
      </c>
      <c r="C49" s="336"/>
      <c r="D49" s="336"/>
      <c r="E49" s="333"/>
      <c r="F49" s="328"/>
      <c r="G49" s="201">
        <f>D176</f>
        <v>469.33000000000004</v>
      </c>
      <c r="H49" s="336"/>
      <c r="I49" s="336"/>
      <c r="J49" s="336"/>
      <c r="K49" s="336"/>
      <c r="L49" s="333"/>
      <c r="M49" s="333"/>
      <c r="N49" s="333"/>
      <c r="O49" s="268">
        <f>G49+L48+M48+N48</f>
        <v>469.00000000000006</v>
      </c>
      <c r="P49" s="336"/>
      <c r="Q49" s="333"/>
      <c r="R49" s="336"/>
      <c r="S49" s="328"/>
      <c r="T49" s="320">
        <f>F48+O49+S48</f>
        <v>504.80000000000007</v>
      </c>
    </row>
    <row r="50" spans="2:35" s="141" customFormat="1" x14ac:dyDescent="0.25">
      <c r="B50" s="265" t="s">
        <v>19</v>
      </c>
      <c r="C50" s="337"/>
      <c r="D50" s="337"/>
      <c r="E50" s="334"/>
      <c r="F50" s="329"/>
      <c r="G50" s="204">
        <f>D177</f>
        <v>964.39</v>
      </c>
      <c r="H50" s="337"/>
      <c r="I50" s="337"/>
      <c r="J50" s="337"/>
      <c r="K50" s="337"/>
      <c r="L50" s="334"/>
      <c r="M50" s="334"/>
      <c r="N50" s="334"/>
      <c r="O50" s="269">
        <f>G50+L48+M48+N48</f>
        <v>964.06</v>
      </c>
      <c r="P50" s="337"/>
      <c r="Q50" s="334"/>
      <c r="R50" s="337"/>
      <c r="S50" s="329"/>
      <c r="T50" s="321">
        <f>F48+O50+S48</f>
        <v>999.8599999999999</v>
      </c>
    </row>
    <row r="51" spans="2:35" s="141" customFormat="1" ht="25.5" customHeight="1" x14ac:dyDescent="0.25">
      <c r="B51" s="132" t="s">
        <v>31</v>
      </c>
      <c r="C51" s="330" t="s">
        <v>32</v>
      </c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276"/>
    </row>
    <row r="52" spans="2:35" s="141" customFormat="1" x14ac:dyDescent="0.25">
      <c r="B52" s="230" t="s">
        <v>21</v>
      </c>
      <c r="C52" s="231"/>
      <c r="D52" s="231"/>
      <c r="E52" s="231"/>
      <c r="F52" s="232"/>
      <c r="G52" s="231"/>
      <c r="H52" s="231"/>
      <c r="I52" s="231"/>
      <c r="J52" s="231"/>
      <c r="K52" s="231"/>
      <c r="L52" s="231"/>
      <c r="M52" s="231"/>
      <c r="N52" s="231"/>
      <c r="O52" s="232"/>
      <c r="P52" s="231"/>
      <c r="Q52" s="231"/>
      <c r="T52" s="299"/>
    </row>
    <row r="53" spans="2:35" s="150" customFormat="1" x14ac:dyDescent="0.25">
      <c r="B53" s="233"/>
      <c r="C53" s="234"/>
      <c r="D53" s="234"/>
      <c r="E53" s="234"/>
      <c r="F53" s="235"/>
      <c r="G53" s="234"/>
      <c r="H53" s="234"/>
      <c r="I53" s="234"/>
      <c r="J53" s="234"/>
      <c r="K53" s="234"/>
      <c r="L53" s="234"/>
      <c r="M53" s="234"/>
      <c r="N53" s="234"/>
      <c r="O53" s="235"/>
      <c r="P53" s="234"/>
      <c r="Q53" s="234"/>
      <c r="T53" s="295"/>
      <c r="AC53" s="151"/>
      <c r="AD53" s="151"/>
      <c r="AE53" s="151"/>
      <c r="AF53" s="151"/>
      <c r="AG53" s="151"/>
      <c r="AH53" s="151"/>
      <c r="AI53" s="151"/>
    </row>
    <row r="54" spans="2:35" s="150" customFormat="1" ht="24" customHeight="1" x14ac:dyDescent="0.25">
      <c r="B54" s="274" t="s">
        <v>41</v>
      </c>
      <c r="C54" s="234"/>
      <c r="D54" s="234"/>
      <c r="E54" s="234"/>
      <c r="F54" s="235"/>
      <c r="G54" s="234"/>
      <c r="H54" s="234"/>
      <c r="I54" s="234"/>
      <c r="J54" s="234"/>
      <c r="K54" s="234"/>
      <c r="L54" s="234"/>
      <c r="M54" s="234"/>
      <c r="N54" s="234"/>
      <c r="O54" s="235"/>
      <c r="P54" s="234"/>
      <c r="Q54" s="234"/>
      <c r="T54" s="295"/>
      <c r="AC54" s="151"/>
      <c r="AD54" s="151"/>
      <c r="AE54" s="151"/>
      <c r="AF54" s="151"/>
      <c r="AG54" s="151"/>
      <c r="AH54" s="151"/>
      <c r="AI54" s="151"/>
    </row>
    <row r="55" spans="2:35" s="155" customFormat="1" ht="15" customHeight="1" x14ac:dyDescent="0.25">
      <c r="B55" s="279" t="s">
        <v>61</v>
      </c>
      <c r="C55" s="236"/>
      <c r="D55" s="237"/>
      <c r="E55" s="237"/>
      <c r="F55" s="339" t="s">
        <v>25</v>
      </c>
      <c r="G55" s="236"/>
      <c r="H55" s="237"/>
      <c r="I55" s="237"/>
      <c r="J55" s="237"/>
      <c r="K55" s="237"/>
      <c r="L55" s="237"/>
      <c r="M55" s="237"/>
      <c r="N55" s="237"/>
      <c r="O55" s="339" t="s">
        <v>38</v>
      </c>
      <c r="P55" s="236"/>
      <c r="Q55" s="237"/>
      <c r="R55" s="238"/>
      <c r="S55" s="339" t="s">
        <v>27</v>
      </c>
      <c r="T55" s="342" t="s">
        <v>7</v>
      </c>
    </row>
    <row r="56" spans="2:35" s="141" customFormat="1" ht="15" customHeight="1" x14ac:dyDescent="0.25">
      <c r="B56" s="260" t="s">
        <v>33</v>
      </c>
      <c r="C56" s="215"/>
      <c r="D56" s="216"/>
      <c r="E56" s="216"/>
      <c r="F56" s="340"/>
      <c r="G56" s="217"/>
      <c r="H56" s="218"/>
      <c r="I56" s="218"/>
      <c r="J56" s="218"/>
      <c r="K56" s="218"/>
      <c r="L56" s="218"/>
      <c r="M56" s="218"/>
      <c r="N56" s="218"/>
      <c r="O56" s="340"/>
      <c r="P56" s="217"/>
      <c r="Q56" s="218"/>
      <c r="R56" s="218"/>
      <c r="S56" s="340"/>
      <c r="T56" s="343"/>
    </row>
    <row r="57" spans="2:35" s="141" customFormat="1" ht="15" customHeight="1" x14ac:dyDescent="0.25">
      <c r="B57" s="261" t="s">
        <v>90</v>
      </c>
      <c r="C57" s="181" t="s">
        <v>56</v>
      </c>
      <c r="D57" s="181" t="s">
        <v>14</v>
      </c>
      <c r="E57" s="181" t="s">
        <v>0</v>
      </c>
      <c r="F57" s="341"/>
      <c r="G57" s="219" t="s">
        <v>15</v>
      </c>
      <c r="H57" s="219" t="s">
        <v>16</v>
      </c>
      <c r="I57" s="219" t="s">
        <v>6</v>
      </c>
      <c r="J57" s="219" t="s">
        <v>5</v>
      </c>
      <c r="K57" s="219" t="s">
        <v>1</v>
      </c>
      <c r="L57" s="182" t="s">
        <v>23</v>
      </c>
      <c r="M57" s="184" t="s">
        <v>24</v>
      </c>
      <c r="N57" s="182" t="s">
        <v>47</v>
      </c>
      <c r="O57" s="341"/>
      <c r="P57" s="219" t="s">
        <v>4</v>
      </c>
      <c r="Q57" s="220" t="s">
        <v>2</v>
      </c>
      <c r="R57" s="219" t="s">
        <v>17</v>
      </c>
      <c r="S57" s="341"/>
      <c r="T57" s="344"/>
    </row>
    <row r="58" spans="2:35" s="141" customFormat="1" x14ac:dyDescent="0.25">
      <c r="B58" s="280" t="s">
        <v>66</v>
      </c>
      <c r="C58" s="190"/>
      <c r="D58" s="188"/>
      <c r="E58" s="188"/>
      <c r="F58" s="239"/>
      <c r="G58" s="188"/>
      <c r="H58" s="190"/>
      <c r="I58" s="188"/>
      <c r="J58" s="188"/>
      <c r="K58" s="188"/>
      <c r="L58" s="188"/>
      <c r="M58" s="188"/>
      <c r="N58" s="188"/>
      <c r="O58" s="187"/>
      <c r="P58" s="190"/>
      <c r="Q58" s="188"/>
      <c r="R58" s="192"/>
      <c r="S58" s="192"/>
      <c r="T58" s="324"/>
    </row>
    <row r="59" spans="2:35" s="141" customFormat="1" x14ac:dyDescent="0.25">
      <c r="B59" s="266" t="s">
        <v>22</v>
      </c>
      <c r="C59" s="336">
        <f>ROUND(B15*C171,6)</f>
        <v>0.40236499999999997</v>
      </c>
      <c r="D59" s="336">
        <f>ROUND(B15*C172,6)</f>
        <v>3.3815999999999999E-2</v>
      </c>
      <c r="E59" s="336">
        <f>C173</f>
        <v>7.9459999999999999E-3</v>
      </c>
      <c r="F59" s="345">
        <f>SUM(C59:E64)</f>
        <v>0.44412699999999999</v>
      </c>
      <c r="G59" s="335" t="s">
        <v>26</v>
      </c>
      <c r="H59" s="240">
        <f t="shared" ref="H59:H64" si="4">E178</f>
        <v>0</v>
      </c>
      <c r="I59" s="336">
        <f>ROUND(B15*E184,6)</f>
        <v>7.4360999999999997E-2</v>
      </c>
      <c r="J59" s="336">
        <f>C185</f>
        <v>1.186E-3</v>
      </c>
      <c r="K59" s="336">
        <f>C186</f>
        <v>3.4837E-2</v>
      </c>
      <c r="L59" s="335" t="s">
        <v>26</v>
      </c>
      <c r="M59" s="335" t="s">
        <v>26</v>
      </c>
      <c r="N59" s="335" t="s">
        <v>26</v>
      </c>
      <c r="O59" s="187">
        <f>H59+I59+J59+K59</f>
        <v>0.11038400000000001</v>
      </c>
      <c r="P59" s="351">
        <f>C192</f>
        <v>1.2695E-2</v>
      </c>
      <c r="Q59" s="193">
        <f t="shared" ref="Q59:Q64" si="5">C193</f>
        <v>0</v>
      </c>
      <c r="R59" s="336">
        <f>C199</f>
        <v>7.2920000000000007E-3</v>
      </c>
      <c r="S59" s="187">
        <f>+P59+Q59+R59</f>
        <v>1.9987000000000001E-2</v>
      </c>
      <c r="T59" s="317">
        <f>F59+O59+S59</f>
        <v>0.57449799999999995</v>
      </c>
    </row>
    <row r="60" spans="2:35" s="141" customFormat="1" x14ac:dyDescent="0.25">
      <c r="B60" s="266" t="s">
        <v>46</v>
      </c>
      <c r="C60" s="336"/>
      <c r="D60" s="336"/>
      <c r="E60" s="336"/>
      <c r="F60" s="345"/>
      <c r="G60" s="335"/>
      <c r="H60" s="240">
        <f t="shared" si="4"/>
        <v>9.9099000000000007E-2</v>
      </c>
      <c r="I60" s="336"/>
      <c r="J60" s="336"/>
      <c r="K60" s="336"/>
      <c r="L60" s="335"/>
      <c r="M60" s="335"/>
      <c r="N60" s="335"/>
      <c r="O60" s="187">
        <f>H60+I59+J59+K59</f>
        <v>0.209483</v>
      </c>
      <c r="P60" s="351"/>
      <c r="Q60" s="193">
        <f t="shared" si="5"/>
        <v>4.9599999999999998E-2</v>
      </c>
      <c r="R60" s="336"/>
      <c r="S60" s="187">
        <f>+P59+Q60+R59</f>
        <v>6.9586999999999996E-2</v>
      </c>
      <c r="T60" s="317">
        <f>F59+O60+S60</f>
        <v>0.72319699999999998</v>
      </c>
    </row>
    <row r="61" spans="2:35" s="141" customFormat="1" x14ac:dyDescent="0.25">
      <c r="B61" s="266" t="s">
        <v>8</v>
      </c>
      <c r="C61" s="336"/>
      <c r="D61" s="336"/>
      <c r="E61" s="336"/>
      <c r="F61" s="345"/>
      <c r="G61" s="335"/>
      <c r="H61" s="240">
        <f t="shared" si="4"/>
        <v>9.0702999999999992E-2</v>
      </c>
      <c r="I61" s="336"/>
      <c r="J61" s="336"/>
      <c r="K61" s="336"/>
      <c r="L61" s="335"/>
      <c r="M61" s="335"/>
      <c r="N61" s="335"/>
      <c r="O61" s="187">
        <f>H61+I59+J59+K59</f>
        <v>0.20108699999999999</v>
      </c>
      <c r="P61" s="351"/>
      <c r="Q61" s="193">
        <f t="shared" si="5"/>
        <v>2.93E-2</v>
      </c>
      <c r="R61" s="336"/>
      <c r="S61" s="187">
        <f>+P59+Q61+R59</f>
        <v>4.9286999999999997E-2</v>
      </c>
      <c r="T61" s="317">
        <f>F59+O61+S61</f>
        <v>0.69450099999999992</v>
      </c>
    </row>
    <row r="62" spans="2:35" s="141" customFormat="1" x14ac:dyDescent="0.25">
      <c r="B62" s="266" t="s">
        <v>9</v>
      </c>
      <c r="C62" s="336"/>
      <c r="D62" s="336"/>
      <c r="E62" s="336"/>
      <c r="F62" s="345"/>
      <c r="G62" s="335"/>
      <c r="H62" s="240">
        <f t="shared" si="4"/>
        <v>9.1084999999999999E-2</v>
      </c>
      <c r="I62" s="336"/>
      <c r="J62" s="336"/>
      <c r="K62" s="336"/>
      <c r="L62" s="335"/>
      <c r="M62" s="335"/>
      <c r="N62" s="335"/>
      <c r="O62" s="187">
        <f>H62+I59+J59+K59</f>
        <v>0.20146899999999998</v>
      </c>
      <c r="P62" s="351"/>
      <c r="Q62" s="193">
        <f t="shared" si="5"/>
        <v>2.3699999999999999E-2</v>
      </c>
      <c r="R62" s="336"/>
      <c r="S62" s="187">
        <f>+P59+Q62+R59</f>
        <v>4.3686999999999997E-2</v>
      </c>
      <c r="T62" s="317">
        <f>F59+O62+S62</f>
        <v>0.68928299999999998</v>
      </c>
    </row>
    <row r="63" spans="2:35" s="141" customFormat="1" x14ac:dyDescent="0.25">
      <c r="B63" s="266" t="s">
        <v>10</v>
      </c>
      <c r="C63" s="336"/>
      <c r="D63" s="336"/>
      <c r="E63" s="336"/>
      <c r="F63" s="345"/>
      <c r="G63" s="335"/>
      <c r="H63" s="240">
        <f t="shared" si="4"/>
        <v>6.8059000000000008E-2</v>
      </c>
      <c r="I63" s="336"/>
      <c r="J63" s="336"/>
      <c r="K63" s="336"/>
      <c r="L63" s="335"/>
      <c r="M63" s="335"/>
      <c r="N63" s="335"/>
      <c r="O63" s="187">
        <f>H63+I59+J59+K59</f>
        <v>0.17844299999999999</v>
      </c>
      <c r="P63" s="351"/>
      <c r="Q63" s="193">
        <f t="shared" si="5"/>
        <v>1.7000000000000001E-2</v>
      </c>
      <c r="R63" s="336"/>
      <c r="S63" s="187">
        <f>+P59+Q63+R59</f>
        <v>3.6986999999999999E-2</v>
      </c>
      <c r="T63" s="317">
        <f>F59+O63+S63</f>
        <v>0.65955699999999995</v>
      </c>
    </row>
    <row r="64" spans="2:35" s="141" customFormat="1" x14ac:dyDescent="0.25">
      <c r="B64" s="266" t="s">
        <v>11</v>
      </c>
      <c r="C64" s="337"/>
      <c r="D64" s="337"/>
      <c r="E64" s="337"/>
      <c r="F64" s="346"/>
      <c r="G64" s="338"/>
      <c r="H64" s="240">
        <f t="shared" si="4"/>
        <v>3.4474999999999999E-2</v>
      </c>
      <c r="I64" s="337"/>
      <c r="J64" s="337"/>
      <c r="K64" s="337"/>
      <c r="L64" s="338"/>
      <c r="M64" s="338"/>
      <c r="N64" s="338"/>
      <c r="O64" s="187">
        <f>H64+I59+J59+K59</f>
        <v>0.14485899999999999</v>
      </c>
      <c r="P64" s="352"/>
      <c r="Q64" s="195">
        <f t="shared" si="5"/>
        <v>7.1000000000000004E-3</v>
      </c>
      <c r="R64" s="337"/>
      <c r="S64" s="187">
        <f>+P59+Q64+R59</f>
        <v>2.7087E-2</v>
      </c>
      <c r="T64" s="317">
        <f>F59+O64+S64</f>
        <v>0.61607299999999998</v>
      </c>
    </row>
    <row r="65" spans="2:21" s="141" customFormat="1" x14ac:dyDescent="0.25">
      <c r="B65" s="263" t="s">
        <v>28</v>
      </c>
      <c r="C65" s="196"/>
      <c r="D65" s="197"/>
      <c r="E65" s="196"/>
      <c r="F65" s="199"/>
      <c r="G65" s="229"/>
      <c r="H65" s="196"/>
      <c r="I65" s="197"/>
      <c r="J65" s="196"/>
      <c r="K65" s="196"/>
      <c r="L65" s="196"/>
      <c r="M65" s="196"/>
      <c r="N65" s="196"/>
      <c r="O65" s="199"/>
      <c r="P65" s="196"/>
      <c r="Q65" s="197"/>
      <c r="R65" s="198"/>
      <c r="S65" s="198"/>
      <c r="T65" s="318"/>
    </row>
    <row r="66" spans="2:21" s="141" customFormat="1" x14ac:dyDescent="0.25">
      <c r="B66" s="267" t="s">
        <v>20</v>
      </c>
      <c r="C66" s="335" t="s">
        <v>26</v>
      </c>
      <c r="D66" s="335" t="s">
        <v>26</v>
      </c>
      <c r="E66" s="333">
        <f>D173</f>
        <v>57.43</v>
      </c>
      <c r="F66" s="328">
        <f>SUM(C66:E68)</f>
        <v>57.43</v>
      </c>
      <c r="G66" s="201">
        <f>E175</f>
        <v>71.7</v>
      </c>
      <c r="H66" s="335" t="s">
        <v>26</v>
      </c>
      <c r="I66" s="335" t="s">
        <v>26</v>
      </c>
      <c r="J66" s="335" t="s">
        <v>26</v>
      </c>
      <c r="K66" s="335" t="s">
        <v>26</v>
      </c>
      <c r="L66" s="333">
        <f>E187</f>
        <v>0</v>
      </c>
      <c r="M66" s="333">
        <f>E188</f>
        <v>0</v>
      </c>
      <c r="N66" s="333">
        <f>E189</f>
        <v>0</v>
      </c>
      <c r="O66" s="202">
        <f>G66+L66+M66+N66</f>
        <v>71.7</v>
      </c>
      <c r="P66" s="335" t="s">
        <v>26</v>
      </c>
      <c r="Q66" s="333">
        <f>D193</f>
        <v>-21.63</v>
      </c>
      <c r="R66" s="335" t="s">
        <v>26</v>
      </c>
      <c r="S66" s="328">
        <f>Q66</f>
        <v>-21.63</v>
      </c>
      <c r="T66" s="319">
        <f>F66+O66+S66</f>
        <v>107.5</v>
      </c>
    </row>
    <row r="67" spans="2:21" s="141" customFormat="1" x14ac:dyDescent="0.25">
      <c r="B67" s="264" t="s">
        <v>18</v>
      </c>
      <c r="C67" s="336"/>
      <c r="D67" s="336"/>
      <c r="E67" s="333"/>
      <c r="F67" s="328"/>
      <c r="G67" s="201">
        <f>E176</f>
        <v>493.51</v>
      </c>
      <c r="H67" s="336"/>
      <c r="I67" s="336"/>
      <c r="J67" s="336"/>
      <c r="K67" s="336"/>
      <c r="L67" s="333"/>
      <c r="M67" s="333"/>
      <c r="N67" s="333"/>
      <c r="O67" s="268">
        <f>G67+L66+M66+N66</f>
        <v>493.51</v>
      </c>
      <c r="P67" s="336"/>
      <c r="Q67" s="333"/>
      <c r="R67" s="336"/>
      <c r="S67" s="328"/>
      <c r="T67" s="320">
        <f>F66+O67+S66</f>
        <v>529.30999999999995</v>
      </c>
    </row>
    <row r="68" spans="2:21" s="141" customFormat="1" x14ac:dyDescent="0.25">
      <c r="B68" s="265" t="s">
        <v>19</v>
      </c>
      <c r="C68" s="337"/>
      <c r="D68" s="337"/>
      <c r="E68" s="334"/>
      <c r="F68" s="329"/>
      <c r="G68" s="204">
        <f>E177</f>
        <v>1021.01</v>
      </c>
      <c r="H68" s="337"/>
      <c r="I68" s="337"/>
      <c r="J68" s="337"/>
      <c r="K68" s="337"/>
      <c r="L68" s="334"/>
      <c r="M68" s="334"/>
      <c r="N68" s="334"/>
      <c r="O68" s="269">
        <f>G68+L66+M66+N66</f>
        <v>1021.01</v>
      </c>
      <c r="P68" s="337"/>
      <c r="Q68" s="334"/>
      <c r="R68" s="337"/>
      <c r="S68" s="329"/>
      <c r="T68" s="321">
        <f>F66+O68+S66</f>
        <v>1056.81</v>
      </c>
    </row>
    <row r="69" spans="2:21" s="141" customFormat="1" ht="25.5" customHeight="1" x14ac:dyDescent="0.25">
      <c r="B69" s="132" t="s">
        <v>31</v>
      </c>
      <c r="C69" s="330" t="s">
        <v>32</v>
      </c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2"/>
      <c r="U69" s="276"/>
    </row>
    <row r="70" spans="2:21" s="141" customFormat="1" x14ac:dyDescent="0.25">
      <c r="B70" s="230" t="s">
        <v>21</v>
      </c>
      <c r="C70" s="231"/>
      <c r="D70" s="231"/>
      <c r="E70" s="231"/>
      <c r="F70" s="232"/>
      <c r="G70" s="231"/>
      <c r="H70" s="231"/>
      <c r="I70" s="231"/>
      <c r="J70" s="231"/>
      <c r="K70" s="231"/>
      <c r="L70" s="231"/>
      <c r="M70" s="231"/>
      <c r="N70" s="231"/>
      <c r="O70" s="232"/>
      <c r="P70" s="231"/>
      <c r="Q70" s="231"/>
      <c r="T70" s="299"/>
    </row>
    <row r="71" spans="2:21" x14ac:dyDescent="0.25"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94"/>
    </row>
    <row r="72" spans="2:21" ht="24" customHeight="1" x14ac:dyDescent="0.25">
      <c r="B72" s="274" t="s">
        <v>42</v>
      </c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94"/>
    </row>
    <row r="73" spans="2:21" s="141" customFormat="1" ht="15" customHeight="1" x14ac:dyDescent="0.25">
      <c r="B73" s="279" t="s">
        <v>61</v>
      </c>
      <c r="C73" s="176"/>
      <c r="D73" s="177"/>
      <c r="E73" s="177"/>
      <c r="F73" s="339" t="s">
        <v>25</v>
      </c>
      <c r="G73" s="213"/>
      <c r="H73" s="214"/>
      <c r="I73" s="214"/>
      <c r="J73" s="214"/>
      <c r="K73" s="214"/>
      <c r="L73" s="214"/>
      <c r="M73" s="214"/>
      <c r="N73" s="214"/>
      <c r="O73" s="339" t="s">
        <v>38</v>
      </c>
      <c r="P73" s="213"/>
      <c r="Q73" s="214"/>
      <c r="R73" s="214"/>
      <c r="S73" s="339" t="s">
        <v>27</v>
      </c>
      <c r="T73" s="342" t="s">
        <v>7</v>
      </c>
    </row>
    <row r="74" spans="2:21" s="141" customFormat="1" ht="15" customHeight="1" x14ac:dyDescent="0.25">
      <c r="B74" s="260" t="s">
        <v>34</v>
      </c>
      <c r="C74" s="215"/>
      <c r="D74" s="216"/>
      <c r="E74" s="216"/>
      <c r="F74" s="340"/>
      <c r="G74" s="217"/>
      <c r="H74" s="218"/>
      <c r="I74" s="218"/>
      <c r="J74" s="218"/>
      <c r="K74" s="218"/>
      <c r="L74" s="218"/>
      <c r="M74" s="218"/>
      <c r="N74" s="218"/>
      <c r="O74" s="340"/>
      <c r="P74" s="217"/>
      <c r="Q74" s="218"/>
      <c r="R74" s="218"/>
      <c r="S74" s="340"/>
      <c r="T74" s="343"/>
    </row>
    <row r="75" spans="2:21" s="141" customFormat="1" ht="15" customHeight="1" x14ac:dyDescent="0.25">
      <c r="B75" s="261" t="s">
        <v>90</v>
      </c>
      <c r="C75" s="181" t="s">
        <v>56</v>
      </c>
      <c r="D75" s="181" t="s">
        <v>14</v>
      </c>
      <c r="E75" s="181" t="s">
        <v>0</v>
      </c>
      <c r="F75" s="341"/>
      <c r="G75" s="219" t="s">
        <v>15</v>
      </c>
      <c r="H75" s="219" t="s">
        <v>16</v>
      </c>
      <c r="I75" s="219" t="s">
        <v>6</v>
      </c>
      <c r="J75" s="219" t="s">
        <v>5</v>
      </c>
      <c r="K75" s="219" t="s">
        <v>1</v>
      </c>
      <c r="L75" s="182" t="s">
        <v>23</v>
      </c>
      <c r="M75" s="184" t="s">
        <v>24</v>
      </c>
      <c r="N75" s="182" t="s">
        <v>47</v>
      </c>
      <c r="O75" s="341"/>
      <c r="P75" s="219" t="s">
        <v>4</v>
      </c>
      <c r="Q75" s="220" t="s">
        <v>2</v>
      </c>
      <c r="R75" s="219" t="s">
        <v>17</v>
      </c>
      <c r="S75" s="341"/>
      <c r="T75" s="344"/>
    </row>
    <row r="76" spans="2:21" s="141" customFormat="1" x14ac:dyDescent="0.25">
      <c r="B76" s="280" t="s">
        <v>66</v>
      </c>
      <c r="C76" s="190"/>
      <c r="D76" s="188"/>
      <c r="E76" s="188"/>
      <c r="F76" s="239"/>
      <c r="G76" s="188"/>
      <c r="H76" s="190"/>
      <c r="I76" s="188"/>
      <c r="J76" s="188"/>
      <c r="K76" s="188"/>
      <c r="L76" s="188"/>
      <c r="M76" s="188"/>
      <c r="N76" s="188"/>
      <c r="O76" s="187"/>
      <c r="P76" s="190"/>
      <c r="Q76" s="188"/>
      <c r="R76" s="192"/>
      <c r="S76" s="192"/>
      <c r="T76" s="324"/>
    </row>
    <row r="77" spans="2:21" s="141" customFormat="1" x14ac:dyDescent="0.25">
      <c r="B77" s="266" t="s">
        <v>22</v>
      </c>
      <c r="C77" s="336">
        <f>ROUND(B15*C171,6)</f>
        <v>0.40236499999999997</v>
      </c>
      <c r="D77" s="336">
        <f>ROUND(B15*C172,6)</f>
        <v>3.3815999999999999E-2</v>
      </c>
      <c r="E77" s="336">
        <f>C173</f>
        <v>7.9459999999999999E-3</v>
      </c>
      <c r="F77" s="345">
        <f>SUM(C77:E82)</f>
        <v>0.44412699999999999</v>
      </c>
      <c r="G77" s="335" t="s">
        <v>26</v>
      </c>
      <c r="H77" s="240">
        <f t="shared" ref="H77:H82" si="6">F178</f>
        <v>0</v>
      </c>
      <c r="I77" s="336">
        <f>ROUND(B15*F184,6)</f>
        <v>7.4360999999999997E-2</v>
      </c>
      <c r="J77" s="336">
        <f>C185</f>
        <v>1.186E-3</v>
      </c>
      <c r="K77" s="336">
        <f>C186</f>
        <v>3.4837E-2</v>
      </c>
      <c r="L77" s="335" t="s">
        <v>26</v>
      </c>
      <c r="M77" s="335" t="s">
        <v>26</v>
      </c>
      <c r="N77" s="335" t="s">
        <v>26</v>
      </c>
      <c r="O77" s="187">
        <f>H77+I77+J77+K77</f>
        <v>0.11038400000000001</v>
      </c>
      <c r="P77" s="351">
        <f>C192</f>
        <v>1.2695E-2</v>
      </c>
      <c r="Q77" s="193">
        <f t="shared" ref="Q77:Q82" si="7">C193</f>
        <v>0</v>
      </c>
      <c r="R77" s="336">
        <f>C199</f>
        <v>7.2920000000000007E-3</v>
      </c>
      <c r="S77" s="187">
        <f>+P77+Q77+R77</f>
        <v>1.9987000000000001E-2</v>
      </c>
      <c r="T77" s="317">
        <f>F77+O77+S77</f>
        <v>0.57449799999999995</v>
      </c>
    </row>
    <row r="78" spans="2:21" s="141" customFormat="1" x14ac:dyDescent="0.25">
      <c r="B78" s="266" t="s">
        <v>46</v>
      </c>
      <c r="C78" s="336"/>
      <c r="D78" s="336"/>
      <c r="E78" s="336"/>
      <c r="F78" s="345"/>
      <c r="G78" s="335"/>
      <c r="H78" s="240">
        <f t="shared" si="6"/>
        <v>0.120203</v>
      </c>
      <c r="I78" s="336"/>
      <c r="J78" s="336"/>
      <c r="K78" s="336"/>
      <c r="L78" s="335"/>
      <c r="M78" s="335"/>
      <c r="N78" s="335"/>
      <c r="O78" s="187">
        <f>H78+I77+J77+K77</f>
        <v>0.23058700000000001</v>
      </c>
      <c r="P78" s="351"/>
      <c r="Q78" s="193">
        <f t="shared" si="7"/>
        <v>4.9599999999999998E-2</v>
      </c>
      <c r="R78" s="336"/>
      <c r="S78" s="187">
        <f>+P77+Q78+R77</f>
        <v>6.9586999999999996E-2</v>
      </c>
      <c r="T78" s="317">
        <f>F77+O78+S78</f>
        <v>0.74430099999999999</v>
      </c>
    </row>
    <row r="79" spans="2:21" s="141" customFormat="1" x14ac:dyDescent="0.25">
      <c r="B79" s="266" t="s">
        <v>8</v>
      </c>
      <c r="C79" s="336"/>
      <c r="D79" s="336"/>
      <c r="E79" s="336"/>
      <c r="F79" s="345"/>
      <c r="G79" s="335"/>
      <c r="H79" s="240">
        <f t="shared" si="6"/>
        <v>0.11001899999999999</v>
      </c>
      <c r="I79" s="336"/>
      <c r="J79" s="336"/>
      <c r="K79" s="336"/>
      <c r="L79" s="335"/>
      <c r="M79" s="335"/>
      <c r="N79" s="335"/>
      <c r="O79" s="187">
        <f>H79+I77+J77+K77</f>
        <v>0.22040299999999999</v>
      </c>
      <c r="P79" s="351"/>
      <c r="Q79" s="193">
        <f t="shared" si="7"/>
        <v>2.93E-2</v>
      </c>
      <c r="R79" s="336"/>
      <c r="S79" s="187">
        <f>+P77+Q79+R77</f>
        <v>4.9286999999999997E-2</v>
      </c>
      <c r="T79" s="317">
        <f>F77+O79+S79</f>
        <v>0.71381699999999992</v>
      </c>
    </row>
    <row r="80" spans="2:21" s="141" customFormat="1" x14ac:dyDescent="0.25">
      <c r="B80" s="266" t="s">
        <v>9</v>
      </c>
      <c r="C80" s="336"/>
      <c r="D80" s="336"/>
      <c r="E80" s="336"/>
      <c r="F80" s="345"/>
      <c r="G80" s="335"/>
      <c r="H80" s="240">
        <f t="shared" si="6"/>
        <v>0.110482</v>
      </c>
      <c r="I80" s="336"/>
      <c r="J80" s="336"/>
      <c r="K80" s="336"/>
      <c r="L80" s="335"/>
      <c r="M80" s="335"/>
      <c r="N80" s="335"/>
      <c r="O80" s="187">
        <f>H80+I77+J77+K77</f>
        <v>0.22086599999999998</v>
      </c>
      <c r="P80" s="351"/>
      <c r="Q80" s="193">
        <f t="shared" si="7"/>
        <v>2.3699999999999999E-2</v>
      </c>
      <c r="R80" s="336"/>
      <c r="S80" s="187">
        <f>+P77+Q80+R77</f>
        <v>4.3686999999999997E-2</v>
      </c>
      <c r="T80" s="317">
        <f>F77+O80+S80</f>
        <v>0.70867999999999998</v>
      </c>
    </row>
    <row r="81" spans="2:21" s="141" customFormat="1" x14ac:dyDescent="0.25">
      <c r="B81" s="266" t="s">
        <v>10</v>
      </c>
      <c r="C81" s="336"/>
      <c r="D81" s="336"/>
      <c r="E81" s="336"/>
      <c r="F81" s="345"/>
      <c r="G81" s="335"/>
      <c r="H81" s="240">
        <f t="shared" si="6"/>
        <v>8.2553000000000001E-2</v>
      </c>
      <c r="I81" s="336"/>
      <c r="J81" s="336"/>
      <c r="K81" s="336"/>
      <c r="L81" s="335"/>
      <c r="M81" s="335"/>
      <c r="N81" s="335"/>
      <c r="O81" s="187">
        <f>H81+I77+J77+K77</f>
        <v>0.192937</v>
      </c>
      <c r="P81" s="351"/>
      <c r="Q81" s="193">
        <f t="shared" si="7"/>
        <v>1.7000000000000001E-2</v>
      </c>
      <c r="R81" s="336"/>
      <c r="S81" s="187">
        <f>+P77+Q81+R77</f>
        <v>3.6986999999999999E-2</v>
      </c>
      <c r="T81" s="317">
        <f>F77+O81+S81</f>
        <v>0.67405099999999996</v>
      </c>
    </row>
    <row r="82" spans="2:21" s="141" customFormat="1" x14ac:dyDescent="0.25">
      <c r="B82" s="266" t="s">
        <v>11</v>
      </c>
      <c r="C82" s="337"/>
      <c r="D82" s="337"/>
      <c r="E82" s="337"/>
      <c r="F82" s="346"/>
      <c r="G82" s="338"/>
      <c r="H82" s="240">
        <f t="shared" si="6"/>
        <v>4.1816000000000006E-2</v>
      </c>
      <c r="I82" s="337"/>
      <c r="J82" s="337"/>
      <c r="K82" s="337"/>
      <c r="L82" s="338"/>
      <c r="M82" s="338"/>
      <c r="N82" s="338"/>
      <c r="O82" s="187">
        <f>H82+I77+J77+K77</f>
        <v>0.1522</v>
      </c>
      <c r="P82" s="352"/>
      <c r="Q82" s="195">
        <f t="shared" si="7"/>
        <v>7.1000000000000004E-3</v>
      </c>
      <c r="R82" s="337"/>
      <c r="S82" s="187">
        <f>+P77+Q82+R77</f>
        <v>2.7087E-2</v>
      </c>
      <c r="T82" s="317">
        <f>F77+O82+S82</f>
        <v>0.62341400000000002</v>
      </c>
    </row>
    <row r="83" spans="2:21" s="141" customFormat="1" x14ac:dyDescent="0.25">
      <c r="B83" s="263" t="s">
        <v>28</v>
      </c>
      <c r="C83" s="196"/>
      <c r="D83" s="197"/>
      <c r="E83" s="196"/>
      <c r="F83" s="199"/>
      <c r="G83" s="229"/>
      <c r="H83" s="196"/>
      <c r="I83" s="197"/>
      <c r="J83" s="196"/>
      <c r="K83" s="196"/>
      <c r="L83" s="196"/>
      <c r="M83" s="196"/>
      <c r="N83" s="196"/>
      <c r="O83" s="199"/>
      <c r="P83" s="196"/>
      <c r="Q83" s="197"/>
      <c r="R83" s="198"/>
      <c r="S83" s="198"/>
      <c r="T83" s="318"/>
    </row>
    <row r="84" spans="2:21" s="141" customFormat="1" x14ac:dyDescent="0.25">
      <c r="B84" s="267" t="s">
        <v>20</v>
      </c>
      <c r="C84" s="335" t="s">
        <v>26</v>
      </c>
      <c r="D84" s="335" t="s">
        <v>26</v>
      </c>
      <c r="E84" s="333">
        <f>D173</f>
        <v>57.43</v>
      </c>
      <c r="F84" s="328">
        <f>SUM(C84:E86)</f>
        <v>57.43</v>
      </c>
      <c r="G84" s="201">
        <f>F175</f>
        <v>66.12</v>
      </c>
      <c r="H84" s="335" t="s">
        <v>26</v>
      </c>
      <c r="I84" s="335" t="s">
        <v>26</v>
      </c>
      <c r="J84" s="335" t="s">
        <v>26</v>
      </c>
      <c r="K84" s="335" t="s">
        <v>26</v>
      </c>
      <c r="L84" s="333">
        <f>F187</f>
        <v>0</v>
      </c>
      <c r="M84" s="333">
        <f>F188</f>
        <v>0</v>
      </c>
      <c r="N84" s="333">
        <f>F189</f>
        <v>0</v>
      </c>
      <c r="O84" s="202">
        <f>G84+L84+M84+N84</f>
        <v>66.12</v>
      </c>
      <c r="P84" s="335" t="s">
        <v>26</v>
      </c>
      <c r="Q84" s="333">
        <f>D193</f>
        <v>-21.63</v>
      </c>
      <c r="R84" s="335" t="s">
        <v>26</v>
      </c>
      <c r="S84" s="328">
        <f>Q84</f>
        <v>-21.63</v>
      </c>
      <c r="T84" s="319">
        <f>F84+O84+S84</f>
        <v>101.92000000000002</v>
      </c>
    </row>
    <row r="85" spans="2:21" s="141" customFormat="1" x14ac:dyDescent="0.25">
      <c r="B85" s="264" t="s">
        <v>18</v>
      </c>
      <c r="C85" s="336"/>
      <c r="D85" s="336"/>
      <c r="E85" s="333"/>
      <c r="F85" s="328"/>
      <c r="G85" s="201">
        <f>F176</f>
        <v>467.06</v>
      </c>
      <c r="H85" s="336"/>
      <c r="I85" s="336"/>
      <c r="J85" s="336"/>
      <c r="K85" s="336"/>
      <c r="L85" s="333"/>
      <c r="M85" s="333"/>
      <c r="N85" s="333"/>
      <c r="O85" s="268">
        <f>G85+L84+M84+N84</f>
        <v>467.06</v>
      </c>
      <c r="P85" s="336"/>
      <c r="Q85" s="333"/>
      <c r="R85" s="336"/>
      <c r="S85" s="328"/>
      <c r="T85" s="320">
        <f>F84+O85+S84</f>
        <v>502.86</v>
      </c>
    </row>
    <row r="86" spans="2:21" s="141" customFormat="1" x14ac:dyDescent="0.25">
      <c r="B86" s="265" t="s">
        <v>19</v>
      </c>
      <c r="C86" s="337"/>
      <c r="D86" s="337"/>
      <c r="E86" s="334"/>
      <c r="F86" s="329"/>
      <c r="G86" s="204">
        <f>F177</f>
        <v>966.62000000000012</v>
      </c>
      <c r="H86" s="337"/>
      <c r="I86" s="337"/>
      <c r="J86" s="337"/>
      <c r="K86" s="337"/>
      <c r="L86" s="334"/>
      <c r="M86" s="334"/>
      <c r="N86" s="334"/>
      <c r="O86" s="269">
        <f>G86+L84+M84+N84</f>
        <v>966.62000000000012</v>
      </c>
      <c r="P86" s="337"/>
      <c r="Q86" s="334"/>
      <c r="R86" s="337"/>
      <c r="S86" s="329"/>
      <c r="T86" s="321">
        <f>F84+O86+S84</f>
        <v>1002.4200000000002</v>
      </c>
    </row>
    <row r="87" spans="2:21" s="141" customFormat="1" ht="25.5" customHeight="1" x14ac:dyDescent="0.25">
      <c r="B87" s="132" t="s">
        <v>31</v>
      </c>
      <c r="C87" s="330" t="s">
        <v>32</v>
      </c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2"/>
      <c r="U87" s="276"/>
    </row>
    <row r="88" spans="2:21" s="141" customFormat="1" x14ac:dyDescent="0.25">
      <c r="B88" s="230" t="s">
        <v>21</v>
      </c>
      <c r="C88" s="231"/>
      <c r="D88" s="231"/>
      <c r="E88" s="231"/>
      <c r="F88" s="232"/>
      <c r="G88" s="231"/>
      <c r="H88" s="231"/>
      <c r="I88" s="231"/>
      <c r="J88" s="231"/>
      <c r="K88" s="231"/>
      <c r="L88" s="231"/>
      <c r="M88" s="231"/>
      <c r="N88" s="231"/>
      <c r="O88" s="232"/>
      <c r="P88" s="231"/>
      <c r="Q88" s="231"/>
      <c r="T88" s="299"/>
    </row>
    <row r="89" spans="2:21" x14ac:dyDescent="0.25"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94"/>
    </row>
    <row r="90" spans="2:21" ht="24" customHeight="1" x14ac:dyDescent="0.25">
      <c r="B90" s="274" t="s">
        <v>43</v>
      </c>
      <c r="C90" s="210"/>
      <c r="D90" s="210"/>
      <c r="E90" s="210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94"/>
    </row>
    <row r="91" spans="2:21" s="141" customFormat="1" ht="15" customHeight="1" x14ac:dyDescent="0.25">
      <c r="B91" s="279" t="s">
        <v>61</v>
      </c>
      <c r="C91" s="211"/>
      <c r="D91" s="212"/>
      <c r="E91" s="212"/>
      <c r="F91" s="339" t="s">
        <v>25</v>
      </c>
      <c r="G91" s="213"/>
      <c r="H91" s="214"/>
      <c r="I91" s="214"/>
      <c r="J91" s="214"/>
      <c r="K91" s="214"/>
      <c r="L91" s="214"/>
      <c r="M91" s="214"/>
      <c r="N91" s="214"/>
      <c r="O91" s="339" t="s">
        <v>38</v>
      </c>
      <c r="P91" s="213"/>
      <c r="Q91" s="214"/>
      <c r="R91" s="214"/>
      <c r="S91" s="339" t="s">
        <v>27</v>
      </c>
      <c r="T91" s="342" t="s">
        <v>7</v>
      </c>
    </row>
    <row r="92" spans="2:21" s="141" customFormat="1" ht="15" customHeight="1" x14ac:dyDescent="0.25">
      <c r="B92" s="270" t="s">
        <v>35</v>
      </c>
      <c r="C92" s="215"/>
      <c r="D92" s="216"/>
      <c r="E92" s="216"/>
      <c r="F92" s="340"/>
      <c r="G92" s="217"/>
      <c r="H92" s="218"/>
      <c r="I92" s="218"/>
      <c r="J92" s="218"/>
      <c r="K92" s="218"/>
      <c r="L92" s="218"/>
      <c r="M92" s="218"/>
      <c r="N92" s="218"/>
      <c r="O92" s="340"/>
      <c r="P92" s="217"/>
      <c r="Q92" s="218"/>
      <c r="R92" s="218"/>
      <c r="S92" s="340"/>
      <c r="T92" s="343"/>
    </row>
    <row r="93" spans="2:21" s="141" customFormat="1" ht="15" customHeight="1" x14ac:dyDescent="0.25">
      <c r="B93" s="261" t="s">
        <v>90</v>
      </c>
      <c r="C93" s="181" t="s">
        <v>56</v>
      </c>
      <c r="D93" s="181" t="s">
        <v>14</v>
      </c>
      <c r="E93" s="181" t="s">
        <v>0</v>
      </c>
      <c r="F93" s="341"/>
      <c r="G93" s="219" t="s">
        <v>15</v>
      </c>
      <c r="H93" s="219" t="s">
        <v>16</v>
      </c>
      <c r="I93" s="219" t="s">
        <v>6</v>
      </c>
      <c r="J93" s="219" t="s">
        <v>5</v>
      </c>
      <c r="K93" s="219" t="s">
        <v>1</v>
      </c>
      <c r="L93" s="182" t="s">
        <v>23</v>
      </c>
      <c r="M93" s="184" t="s">
        <v>24</v>
      </c>
      <c r="N93" s="182" t="s">
        <v>47</v>
      </c>
      <c r="O93" s="341"/>
      <c r="P93" s="219" t="s">
        <v>4</v>
      </c>
      <c r="Q93" s="219" t="s">
        <v>2</v>
      </c>
      <c r="R93" s="219" t="s">
        <v>17</v>
      </c>
      <c r="S93" s="341"/>
      <c r="T93" s="344"/>
    </row>
    <row r="94" spans="2:21" s="141" customFormat="1" x14ac:dyDescent="0.25">
      <c r="B94" s="280" t="s">
        <v>66</v>
      </c>
      <c r="C94" s="190"/>
      <c r="D94" s="188"/>
      <c r="E94" s="188"/>
      <c r="F94" s="187"/>
      <c r="G94" s="190"/>
      <c r="H94" s="188"/>
      <c r="I94" s="188"/>
      <c r="J94" s="188"/>
      <c r="K94" s="188"/>
      <c r="L94" s="188"/>
      <c r="M94" s="188"/>
      <c r="N94" s="188"/>
      <c r="O94" s="187"/>
      <c r="P94" s="188"/>
      <c r="Q94" s="188"/>
      <c r="R94" s="192"/>
      <c r="S94" s="192"/>
      <c r="T94" s="324"/>
    </row>
    <row r="95" spans="2:21" s="141" customFormat="1" x14ac:dyDescent="0.25">
      <c r="B95" s="266" t="s">
        <v>22</v>
      </c>
      <c r="C95" s="336">
        <f>ROUND(B15*C171,6)</f>
        <v>0.40236499999999997</v>
      </c>
      <c r="D95" s="336">
        <f>ROUND(B15*C172,6)</f>
        <v>3.3815999999999999E-2</v>
      </c>
      <c r="E95" s="336">
        <f>C173</f>
        <v>7.9459999999999999E-3</v>
      </c>
      <c r="F95" s="345">
        <f>SUM(C95:E100)</f>
        <v>0.44412699999999999</v>
      </c>
      <c r="G95" s="335" t="s">
        <v>26</v>
      </c>
      <c r="H95" s="193">
        <f t="shared" ref="H95:H100" si="8">G178</f>
        <v>0</v>
      </c>
      <c r="I95" s="336">
        <f>ROUND(B15*G184,6)</f>
        <v>7.4360999999999997E-2</v>
      </c>
      <c r="J95" s="336">
        <f>C185</f>
        <v>1.186E-3</v>
      </c>
      <c r="K95" s="336">
        <f>C186</f>
        <v>3.4837E-2</v>
      </c>
      <c r="L95" s="335" t="s">
        <v>26</v>
      </c>
      <c r="M95" s="335" t="s">
        <v>26</v>
      </c>
      <c r="N95" s="335" t="s">
        <v>26</v>
      </c>
      <c r="O95" s="187">
        <f>H95+I95+J95+K95</f>
        <v>0.11038400000000001</v>
      </c>
      <c r="P95" s="336">
        <f>C192</f>
        <v>1.2695E-2</v>
      </c>
      <c r="Q95" s="193">
        <f t="shared" ref="Q95:Q100" si="9">C193</f>
        <v>0</v>
      </c>
      <c r="R95" s="336">
        <f>C199</f>
        <v>7.2920000000000007E-3</v>
      </c>
      <c r="S95" s="187">
        <f>+P95+Q95+R95</f>
        <v>1.9987000000000001E-2</v>
      </c>
      <c r="T95" s="317">
        <f>F95+O95+S95</f>
        <v>0.57449799999999995</v>
      </c>
    </row>
    <row r="96" spans="2:21" s="141" customFormat="1" x14ac:dyDescent="0.25">
      <c r="B96" s="266" t="s">
        <v>46</v>
      </c>
      <c r="C96" s="336"/>
      <c r="D96" s="336"/>
      <c r="E96" s="336"/>
      <c r="F96" s="345"/>
      <c r="G96" s="335"/>
      <c r="H96" s="193">
        <f t="shared" si="8"/>
        <v>0.17152999999999999</v>
      </c>
      <c r="I96" s="336"/>
      <c r="J96" s="336"/>
      <c r="K96" s="336"/>
      <c r="L96" s="335"/>
      <c r="M96" s="335"/>
      <c r="N96" s="335"/>
      <c r="O96" s="187">
        <f>H96+I95+J95+K95</f>
        <v>0.28191399999999994</v>
      </c>
      <c r="P96" s="336"/>
      <c r="Q96" s="193">
        <f t="shared" si="9"/>
        <v>4.9599999999999998E-2</v>
      </c>
      <c r="R96" s="336"/>
      <c r="S96" s="187">
        <f>+P95+Q96+R95</f>
        <v>6.9586999999999996E-2</v>
      </c>
      <c r="T96" s="317">
        <f>F95+O96+S96</f>
        <v>0.79562799999999989</v>
      </c>
    </row>
    <row r="97" spans="2:21" s="141" customFormat="1" x14ac:dyDescent="0.25">
      <c r="B97" s="266" t="s">
        <v>8</v>
      </c>
      <c r="C97" s="336"/>
      <c r="D97" s="336"/>
      <c r="E97" s="336"/>
      <c r="F97" s="345"/>
      <c r="G97" s="335"/>
      <c r="H97" s="193">
        <f t="shared" si="8"/>
        <v>0.156998</v>
      </c>
      <c r="I97" s="336"/>
      <c r="J97" s="336"/>
      <c r="K97" s="336"/>
      <c r="L97" s="335"/>
      <c r="M97" s="335"/>
      <c r="N97" s="335"/>
      <c r="O97" s="187">
        <f>H97+I95+J95+K95</f>
        <v>0.26738199999999995</v>
      </c>
      <c r="P97" s="336"/>
      <c r="Q97" s="193">
        <f t="shared" si="9"/>
        <v>2.93E-2</v>
      </c>
      <c r="R97" s="336"/>
      <c r="S97" s="187">
        <f>+P95+Q97+R95</f>
        <v>4.9286999999999997E-2</v>
      </c>
      <c r="T97" s="317">
        <f>F95+O97+S97</f>
        <v>0.76079599999999992</v>
      </c>
    </row>
    <row r="98" spans="2:21" s="141" customFormat="1" x14ac:dyDescent="0.25">
      <c r="B98" s="266" t="s">
        <v>9</v>
      </c>
      <c r="C98" s="336"/>
      <c r="D98" s="336"/>
      <c r="E98" s="336"/>
      <c r="F98" s="345"/>
      <c r="G98" s="335"/>
      <c r="H98" s="193">
        <f t="shared" si="8"/>
        <v>0.15765799999999999</v>
      </c>
      <c r="I98" s="336"/>
      <c r="J98" s="336"/>
      <c r="K98" s="336"/>
      <c r="L98" s="335"/>
      <c r="M98" s="335"/>
      <c r="N98" s="335"/>
      <c r="O98" s="187">
        <f>H98+I95+J95+K95</f>
        <v>0.26804199999999995</v>
      </c>
      <c r="P98" s="336"/>
      <c r="Q98" s="193">
        <f t="shared" si="9"/>
        <v>2.3699999999999999E-2</v>
      </c>
      <c r="R98" s="336"/>
      <c r="S98" s="187">
        <f>+P95+Q98+R95</f>
        <v>4.3686999999999997E-2</v>
      </c>
      <c r="T98" s="317">
        <f>F95+O98+S98</f>
        <v>0.75585599999999997</v>
      </c>
    </row>
    <row r="99" spans="2:21" s="141" customFormat="1" x14ac:dyDescent="0.25">
      <c r="B99" s="266" t="s">
        <v>10</v>
      </c>
      <c r="C99" s="336"/>
      <c r="D99" s="336"/>
      <c r="E99" s="336"/>
      <c r="F99" s="345"/>
      <c r="G99" s="335"/>
      <c r="H99" s="193">
        <f t="shared" si="8"/>
        <v>0.117803</v>
      </c>
      <c r="I99" s="336"/>
      <c r="J99" s="336"/>
      <c r="K99" s="336"/>
      <c r="L99" s="335"/>
      <c r="M99" s="335"/>
      <c r="N99" s="335"/>
      <c r="O99" s="187">
        <f>H99+I95+J95+K95</f>
        <v>0.228187</v>
      </c>
      <c r="P99" s="336"/>
      <c r="Q99" s="193">
        <f t="shared" si="9"/>
        <v>1.7000000000000001E-2</v>
      </c>
      <c r="R99" s="336"/>
      <c r="S99" s="187">
        <f>+P95+Q99+R95</f>
        <v>3.6986999999999999E-2</v>
      </c>
      <c r="T99" s="317">
        <f>F95+O99+S99</f>
        <v>0.70930099999999996</v>
      </c>
    </row>
    <row r="100" spans="2:21" s="141" customFormat="1" x14ac:dyDescent="0.25">
      <c r="B100" s="266" t="s">
        <v>11</v>
      </c>
      <c r="C100" s="337"/>
      <c r="D100" s="337"/>
      <c r="E100" s="337"/>
      <c r="F100" s="346"/>
      <c r="G100" s="338"/>
      <c r="H100" s="193">
        <f t="shared" si="8"/>
        <v>5.9672000000000003E-2</v>
      </c>
      <c r="I100" s="337"/>
      <c r="J100" s="337"/>
      <c r="K100" s="337"/>
      <c r="L100" s="338"/>
      <c r="M100" s="338"/>
      <c r="N100" s="338"/>
      <c r="O100" s="187">
        <f>H100+I95+J95+K95</f>
        <v>0.17005600000000001</v>
      </c>
      <c r="P100" s="337"/>
      <c r="Q100" s="193">
        <f t="shared" si="9"/>
        <v>7.1000000000000004E-3</v>
      </c>
      <c r="R100" s="337"/>
      <c r="S100" s="187">
        <f>+P95+Q100+R95</f>
        <v>2.7087E-2</v>
      </c>
      <c r="T100" s="317">
        <f>F95+O100+S100</f>
        <v>0.64127000000000001</v>
      </c>
    </row>
    <row r="101" spans="2:21" s="141" customFormat="1" x14ac:dyDescent="0.25">
      <c r="B101" s="263" t="s">
        <v>28</v>
      </c>
      <c r="C101" s="196"/>
      <c r="D101" s="197"/>
      <c r="E101" s="196"/>
      <c r="F101" s="199"/>
      <c r="G101" s="229"/>
      <c r="H101" s="196"/>
      <c r="I101" s="197"/>
      <c r="J101" s="196"/>
      <c r="K101" s="196"/>
      <c r="L101" s="196"/>
      <c r="M101" s="196"/>
      <c r="N101" s="196"/>
      <c r="O101" s="199"/>
      <c r="P101" s="196"/>
      <c r="Q101" s="197"/>
      <c r="R101" s="198"/>
      <c r="S101" s="198"/>
      <c r="T101" s="318"/>
    </row>
    <row r="102" spans="2:21" s="141" customFormat="1" x14ac:dyDescent="0.25">
      <c r="B102" s="267" t="s">
        <v>20</v>
      </c>
      <c r="C102" s="335" t="s">
        <v>26</v>
      </c>
      <c r="D102" s="335" t="s">
        <v>26</v>
      </c>
      <c r="E102" s="333">
        <f>D173</f>
        <v>57.43</v>
      </c>
      <c r="F102" s="328">
        <f>SUM(C102:E104)</f>
        <v>57.43</v>
      </c>
      <c r="G102" s="201">
        <f>G175</f>
        <v>85.09</v>
      </c>
      <c r="H102" s="335" t="s">
        <v>26</v>
      </c>
      <c r="I102" s="335" t="s">
        <v>26</v>
      </c>
      <c r="J102" s="335" t="s">
        <v>26</v>
      </c>
      <c r="K102" s="335" t="s">
        <v>26</v>
      </c>
      <c r="L102" s="333">
        <f>G187</f>
        <v>-0.34</v>
      </c>
      <c r="M102" s="333">
        <f>G188</f>
        <v>-0.48</v>
      </c>
      <c r="N102" s="333">
        <f>G189</f>
        <v>0</v>
      </c>
      <c r="O102" s="202">
        <f>G102+L102+M102+N102</f>
        <v>84.27</v>
      </c>
      <c r="P102" s="335" t="s">
        <v>26</v>
      </c>
      <c r="Q102" s="333">
        <f>D193</f>
        <v>-21.63</v>
      </c>
      <c r="R102" s="335" t="s">
        <v>26</v>
      </c>
      <c r="S102" s="328">
        <f>Q102</f>
        <v>-21.63</v>
      </c>
      <c r="T102" s="319">
        <f>F102+O102+S102</f>
        <v>120.07</v>
      </c>
    </row>
    <row r="103" spans="2:21" s="141" customFormat="1" x14ac:dyDescent="0.25">
      <c r="B103" s="264" t="s">
        <v>18</v>
      </c>
      <c r="C103" s="336"/>
      <c r="D103" s="336"/>
      <c r="E103" s="333"/>
      <c r="F103" s="328"/>
      <c r="G103" s="201">
        <f>G176</f>
        <v>641.13</v>
      </c>
      <c r="H103" s="336"/>
      <c r="I103" s="336"/>
      <c r="J103" s="336"/>
      <c r="K103" s="336"/>
      <c r="L103" s="333"/>
      <c r="M103" s="333"/>
      <c r="N103" s="333"/>
      <c r="O103" s="268">
        <f>G103+L102+M102+N102</f>
        <v>640.30999999999995</v>
      </c>
      <c r="P103" s="336"/>
      <c r="Q103" s="333"/>
      <c r="R103" s="336"/>
      <c r="S103" s="328"/>
      <c r="T103" s="320">
        <f>F102+O103+S102</f>
        <v>676.1099999999999</v>
      </c>
    </row>
    <row r="104" spans="2:21" s="141" customFormat="1" x14ac:dyDescent="0.25">
      <c r="B104" s="265" t="s">
        <v>19</v>
      </c>
      <c r="C104" s="337"/>
      <c r="D104" s="337"/>
      <c r="E104" s="334"/>
      <c r="F104" s="329"/>
      <c r="G104" s="204">
        <f>G177</f>
        <v>1287.45</v>
      </c>
      <c r="H104" s="337"/>
      <c r="I104" s="337"/>
      <c r="J104" s="337"/>
      <c r="K104" s="337"/>
      <c r="L104" s="334"/>
      <c r="M104" s="334"/>
      <c r="N104" s="334"/>
      <c r="O104" s="269">
        <f>G104+L102+M102+N102</f>
        <v>1286.6300000000001</v>
      </c>
      <c r="P104" s="337"/>
      <c r="Q104" s="334"/>
      <c r="R104" s="337"/>
      <c r="S104" s="329"/>
      <c r="T104" s="321">
        <f>F102+O104+S102</f>
        <v>1322.43</v>
      </c>
    </row>
    <row r="105" spans="2:21" s="141" customFormat="1" ht="25.5" customHeight="1" x14ac:dyDescent="0.25">
      <c r="B105" s="132" t="s">
        <v>31</v>
      </c>
      <c r="C105" s="330" t="s">
        <v>32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2"/>
      <c r="U105" s="276"/>
    </row>
    <row r="106" spans="2:21" s="141" customFormat="1" x14ac:dyDescent="0.25">
      <c r="B106" s="230" t="s">
        <v>21</v>
      </c>
      <c r="C106" s="231"/>
      <c r="D106" s="231"/>
      <c r="E106" s="231"/>
      <c r="F106" s="232"/>
      <c r="G106" s="231"/>
      <c r="H106" s="231"/>
      <c r="I106" s="231"/>
      <c r="J106" s="231"/>
      <c r="K106" s="231"/>
      <c r="L106" s="231"/>
      <c r="M106" s="231"/>
      <c r="N106" s="231"/>
      <c r="O106" s="232"/>
      <c r="P106" s="231"/>
      <c r="Q106" s="231"/>
      <c r="T106" s="299"/>
    </row>
    <row r="107" spans="2:21" x14ac:dyDescent="0.25"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94"/>
    </row>
    <row r="108" spans="2:21" ht="24" customHeight="1" x14ac:dyDescent="0.25">
      <c r="B108" s="274" t="s">
        <v>44</v>
      </c>
      <c r="C108" s="210"/>
      <c r="D108" s="210"/>
      <c r="E108" s="210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94"/>
    </row>
    <row r="109" spans="2:21" s="141" customFormat="1" ht="15" customHeight="1" x14ac:dyDescent="0.25">
      <c r="B109" s="279" t="s">
        <v>61</v>
      </c>
      <c r="C109" s="211"/>
      <c r="D109" s="212"/>
      <c r="E109" s="212"/>
      <c r="F109" s="339" t="s">
        <v>25</v>
      </c>
      <c r="G109" s="213"/>
      <c r="H109" s="214"/>
      <c r="I109" s="214"/>
      <c r="J109" s="214"/>
      <c r="K109" s="214"/>
      <c r="L109" s="214"/>
      <c r="M109" s="214"/>
      <c r="N109" s="214"/>
      <c r="O109" s="339" t="s">
        <v>38</v>
      </c>
      <c r="P109" s="213"/>
      <c r="Q109" s="214"/>
      <c r="R109" s="214"/>
      <c r="S109" s="339" t="s">
        <v>27</v>
      </c>
      <c r="T109" s="342" t="s">
        <v>7</v>
      </c>
    </row>
    <row r="110" spans="2:21" s="141" customFormat="1" ht="15" customHeight="1" x14ac:dyDescent="0.25">
      <c r="B110" s="270" t="s">
        <v>36</v>
      </c>
      <c r="C110" s="215"/>
      <c r="D110" s="216"/>
      <c r="E110" s="216"/>
      <c r="F110" s="340"/>
      <c r="G110" s="217"/>
      <c r="H110" s="218"/>
      <c r="I110" s="218"/>
      <c r="J110" s="218"/>
      <c r="K110" s="218"/>
      <c r="L110" s="218"/>
      <c r="M110" s="218"/>
      <c r="N110" s="218"/>
      <c r="O110" s="340"/>
      <c r="P110" s="217"/>
      <c r="Q110" s="218"/>
      <c r="R110" s="218"/>
      <c r="S110" s="340"/>
      <c r="T110" s="343"/>
    </row>
    <row r="111" spans="2:21" s="141" customFormat="1" ht="15" customHeight="1" x14ac:dyDescent="0.25">
      <c r="B111" s="261" t="s">
        <v>90</v>
      </c>
      <c r="C111" s="181" t="s">
        <v>56</v>
      </c>
      <c r="D111" s="181" t="s">
        <v>14</v>
      </c>
      <c r="E111" s="181" t="s">
        <v>0</v>
      </c>
      <c r="F111" s="341"/>
      <c r="G111" s="219" t="s">
        <v>15</v>
      </c>
      <c r="H111" s="219" t="s">
        <v>16</v>
      </c>
      <c r="I111" s="219" t="s">
        <v>6</v>
      </c>
      <c r="J111" s="219" t="s">
        <v>5</v>
      </c>
      <c r="K111" s="219" t="s">
        <v>1</v>
      </c>
      <c r="L111" s="182" t="s">
        <v>23</v>
      </c>
      <c r="M111" s="184" t="s">
        <v>24</v>
      </c>
      <c r="N111" s="182" t="s">
        <v>47</v>
      </c>
      <c r="O111" s="341"/>
      <c r="P111" s="219" t="s">
        <v>4</v>
      </c>
      <c r="Q111" s="219" t="s">
        <v>2</v>
      </c>
      <c r="R111" s="219" t="s">
        <v>17</v>
      </c>
      <c r="S111" s="341"/>
      <c r="T111" s="344"/>
    </row>
    <row r="112" spans="2:21" s="141" customFormat="1" x14ac:dyDescent="0.25">
      <c r="B112" s="280" t="s">
        <v>66</v>
      </c>
      <c r="C112" s="190"/>
      <c r="D112" s="188"/>
      <c r="E112" s="188"/>
      <c r="F112" s="239"/>
      <c r="G112" s="188"/>
      <c r="H112" s="190"/>
      <c r="I112" s="188"/>
      <c r="J112" s="188"/>
      <c r="K112" s="188"/>
      <c r="L112" s="188"/>
      <c r="M112" s="241"/>
      <c r="N112" s="188"/>
      <c r="O112" s="187"/>
      <c r="P112" s="190"/>
      <c r="Q112" s="188"/>
      <c r="R112" s="192"/>
      <c r="S112" s="192"/>
      <c r="T112" s="324"/>
    </row>
    <row r="113" spans="2:21" s="141" customFormat="1" x14ac:dyDescent="0.25">
      <c r="B113" s="266" t="s">
        <v>22</v>
      </c>
      <c r="C113" s="336">
        <f>ROUND(B15*C171,6)</f>
        <v>0.40236499999999997</v>
      </c>
      <c r="D113" s="336">
        <f>ROUND(B15*C172,6)</f>
        <v>3.3815999999999999E-2</v>
      </c>
      <c r="E113" s="336">
        <f>C173</f>
        <v>7.9459999999999999E-3</v>
      </c>
      <c r="F113" s="345">
        <f>SUM(C113:E118)</f>
        <v>0.44412699999999999</v>
      </c>
      <c r="G113" s="335" t="s">
        <v>26</v>
      </c>
      <c r="H113" s="240">
        <f t="shared" ref="H113:H118" si="10">H178</f>
        <v>0</v>
      </c>
      <c r="I113" s="336">
        <f>ROUND(B15*H184,6)</f>
        <v>7.4360999999999997E-2</v>
      </c>
      <c r="J113" s="336">
        <f>C185</f>
        <v>1.186E-3</v>
      </c>
      <c r="K113" s="336">
        <f>C186</f>
        <v>3.4837E-2</v>
      </c>
      <c r="L113" s="335" t="s">
        <v>26</v>
      </c>
      <c r="M113" s="349" t="s">
        <v>26</v>
      </c>
      <c r="N113" s="335" t="s">
        <v>26</v>
      </c>
      <c r="O113" s="187">
        <f>H113+I113+J113+K113</f>
        <v>0.11038400000000001</v>
      </c>
      <c r="P113" s="351">
        <f>C192</f>
        <v>1.2695E-2</v>
      </c>
      <c r="Q113" s="193">
        <f t="shared" ref="Q113:Q118" si="11">C193</f>
        <v>0</v>
      </c>
      <c r="R113" s="336">
        <f>C199</f>
        <v>7.2920000000000007E-3</v>
      </c>
      <c r="S113" s="187">
        <f>+P113+Q113+R113</f>
        <v>1.9987000000000001E-2</v>
      </c>
      <c r="T113" s="317">
        <f>F113+O113+S113</f>
        <v>0.57449799999999995</v>
      </c>
    </row>
    <row r="114" spans="2:21" s="141" customFormat="1" x14ac:dyDescent="0.25">
      <c r="B114" s="266" t="s">
        <v>46</v>
      </c>
      <c r="C114" s="336"/>
      <c r="D114" s="336"/>
      <c r="E114" s="336"/>
      <c r="F114" s="345"/>
      <c r="G114" s="335"/>
      <c r="H114" s="240">
        <f t="shared" si="10"/>
        <v>0.235317</v>
      </c>
      <c r="I114" s="336"/>
      <c r="J114" s="336"/>
      <c r="K114" s="336"/>
      <c r="L114" s="335"/>
      <c r="M114" s="349"/>
      <c r="N114" s="335"/>
      <c r="O114" s="187">
        <f>H114+I113+J113+K113</f>
        <v>0.34570100000000004</v>
      </c>
      <c r="P114" s="351"/>
      <c r="Q114" s="193">
        <f t="shared" si="11"/>
        <v>4.9599999999999998E-2</v>
      </c>
      <c r="R114" s="336"/>
      <c r="S114" s="187">
        <f>+P113+Q114+R113</f>
        <v>6.9586999999999996E-2</v>
      </c>
      <c r="T114" s="317">
        <f>F113+O114+S114</f>
        <v>0.85941499999999993</v>
      </c>
    </row>
    <row r="115" spans="2:21" s="141" customFormat="1" x14ac:dyDescent="0.25">
      <c r="B115" s="266" t="s">
        <v>8</v>
      </c>
      <c r="C115" s="336"/>
      <c r="D115" s="336"/>
      <c r="E115" s="336"/>
      <c r="F115" s="345"/>
      <c r="G115" s="335"/>
      <c r="H115" s="240">
        <f t="shared" si="10"/>
        <v>0.21538000000000002</v>
      </c>
      <c r="I115" s="336"/>
      <c r="J115" s="336"/>
      <c r="K115" s="336"/>
      <c r="L115" s="335"/>
      <c r="M115" s="349"/>
      <c r="N115" s="335"/>
      <c r="O115" s="187">
        <f>H115+I113+J113+K113</f>
        <v>0.32576400000000005</v>
      </c>
      <c r="P115" s="351"/>
      <c r="Q115" s="193">
        <f t="shared" si="11"/>
        <v>2.93E-2</v>
      </c>
      <c r="R115" s="336"/>
      <c r="S115" s="187">
        <f>+P113+Q115+R113</f>
        <v>4.9286999999999997E-2</v>
      </c>
      <c r="T115" s="317">
        <f>F113+O115+S115</f>
        <v>0.81917800000000007</v>
      </c>
    </row>
    <row r="116" spans="2:21" s="141" customFormat="1" x14ac:dyDescent="0.25">
      <c r="B116" s="266" t="s">
        <v>9</v>
      </c>
      <c r="C116" s="336"/>
      <c r="D116" s="336"/>
      <c r="E116" s="336"/>
      <c r="F116" s="345"/>
      <c r="G116" s="335"/>
      <c r="H116" s="240">
        <f t="shared" si="10"/>
        <v>0.21628599999999998</v>
      </c>
      <c r="I116" s="336"/>
      <c r="J116" s="336"/>
      <c r="K116" s="336"/>
      <c r="L116" s="335"/>
      <c r="M116" s="349"/>
      <c r="N116" s="335"/>
      <c r="O116" s="187">
        <f>H116+I113+J113+K113</f>
        <v>0.32667000000000002</v>
      </c>
      <c r="P116" s="351"/>
      <c r="Q116" s="193">
        <f t="shared" si="11"/>
        <v>2.3699999999999999E-2</v>
      </c>
      <c r="R116" s="336"/>
      <c r="S116" s="187">
        <f>+P113+Q116+R113</f>
        <v>4.3686999999999997E-2</v>
      </c>
      <c r="T116" s="317">
        <f>F113+O116+S116</f>
        <v>0.81448399999999999</v>
      </c>
    </row>
    <row r="117" spans="2:21" s="141" customFormat="1" x14ac:dyDescent="0.25">
      <c r="B117" s="266" t="s">
        <v>10</v>
      </c>
      <c r="C117" s="336"/>
      <c r="D117" s="336"/>
      <c r="E117" s="336"/>
      <c r="F117" s="345"/>
      <c r="G117" s="335"/>
      <c r="H117" s="240">
        <f t="shared" si="10"/>
        <v>0.16161</v>
      </c>
      <c r="I117" s="336"/>
      <c r="J117" s="336"/>
      <c r="K117" s="336"/>
      <c r="L117" s="335"/>
      <c r="M117" s="349"/>
      <c r="N117" s="335"/>
      <c r="O117" s="187">
        <f>H117+I113+J113+K113</f>
        <v>0.27199399999999996</v>
      </c>
      <c r="P117" s="351"/>
      <c r="Q117" s="193">
        <f t="shared" si="11"/>
        <v>1.7000000000000001E-2</v>
      </c>
      <c r="R117" s="336"/>
      <c r="S117" s="187">
        <f>+P113+Q117+R113</f>
        <v>3.6986999999999999E-2</v>
      </c>
      <c r="T117" s="317">
        <f>F113+O117+S117</f>
        <v>0.753108</v>
      </c>
    </row>
    <row r="118" spans="2:21" s="141" customFormat="1" x14ac:dyDescent="0.25">
      <c r="B118" s="266" t="s">
        <v>11</v>
      </c>
      <c r="C118" s="337"/>
      <c r="D118" s="337"/>
      <c r="E118" s="337"/>
      <c r="F118" s="346"/>
      <c r="G118" s="338"/>
      <c r="H118" s="240">
        <f t="shared" si="10"/>
        <v>8.186199999999999E-2</v>
      </c>
      <c r="I118" s="337"/>
      <c r="J118" s="337"/>
      <c r="K118" s="337"/>
      <c r="L118" s="338"/>
      <c r="M118" s="350"/>
      <c r="N118" s="338"/>
      <c r="O118" s="187">
        <f>H118+I113+J113+K113</f>
        <v>0.192246</v>
      </c>
      <c r="P118" s="352"/>
      <c r="Q118" s="195">
        <f t="shared" si="11"/>
        <v>7.1000000000000004E-3</v>
      </c>
      <c r="R118" s="337"/>
      <c r="S118" s="187">
        <f>+P113+Q118+R113</f>
        <v>2.7087E-2</v>
      </c>
      <c r="T118" s="317">
        <f>F113+O118+S118</f>
        <v>0.66345999999999994</v>
      </c>
    </row>
    <row r="119" spans="2:21" s="141" customFormat="1" x14ac:dyDescent="0.25">
      <c r="B119" s="263" t="s">
        <v>28</v>
      </c>
      <c r="C119" s="196"/>
      <c r="D119" s="228"/>
      <c r="E119" s="196"/>
      <c r="F119" s="242"/>
      <c r="G119" s="196"/>
      <c r="H119" s="197"/>
      <c r="I119" s="196"/>
      <c r="J119" s="196"/>
      <c r="K119" s="197"/>
      <c r="L119" s="196"/>
      <c r="M119" s="197"/>
      <c r="N119" s="196"/>
      <c r="O119" s="199"/>
      <c r="P119" s="197"/>
      <c r="Q119" s="196"/>
      <c r="R119" s="198"/>
      <c r="S119" s="198"/>
      <c r="T119" s="318"/>
    </row>
    <row r="120" spans="2:21" s="141" customFormat="1" x14ac:dyDescent="0.25">
      <c r="B120" s="267" t="s">
        <v>20</v>
      </c>
      <c r="C120" s="335" t="s">
        <v>26</v>
      </c>
      <c r="D120" s="335" t="s">
        <v>26</v>
      </c>
      <c r="E120" s="333">
        <f>D173</f>
        <v>57.43</v>
      </c>
      <c r="F120" s="328">
        <f>SUM(C120:E122)</f>
        <v>57.43</v>
      </c>
      <c r="G120" s="200">
        <f>H175</f>
        <v>94.09</v>
      </c>
      <c r="H120" s="335" t="s">
        <v>26</v>
      </c>
      <c r="I120" s="335" t="s">
        <v>26</v>
      </c>
      <c r="J120" s="335" t="s">
        <v>26</v>
      </c>
      <c r="K120" s="335" t="s">
        <v>26</v>
      </c>
      <c r="L120" s="333">
        <f>H187</f>
        <v>0</v>
      </c>
      <c r="M120" s="347">
        <f>H188</f>
        <v>0</v>
      </c>
      <c r="N120" s="333">
        <f>H189</f>
        <v>0</v>
      </c>
      <c r="O120" s="202">
        <f>G120+L120+M120+N120</f>
        <v>94.09</v>
      </c>
      <c r="P120" s="335" t="s">
        <v>26</v>
      </c>
      <c r="Q120" s="333">
        <f>D193</f>
        <v>-21.63</v>
      </c>
      <c r="R120" s="335" t="s">
        <v>26</v>
      </c>
      <c r="S120" s="328">
        <f>Q120</f>
        <v>-21.63</v>
      </c>
      <c r="T120" s="319">
        <f>F120+O120+S120</f>
        <v>129.89000000000001</v>
      </c>
    </row>
    <row r="121" spans="2:21" s="141" customFormat="1" x14ac:dyDescent="0.25">
      <c r="B121" s="264" t="s">
        <v>18</v>
      </c>
      <c r="C121" s="336"/>
      <c r="D121" s="336"/>
      <c r="E121" s="333"/>
      <c r="F121" s="328"/>
      <c r="G121" s="200">
        <f>H176</f>
        <v>655.08000000000004</v>
      </c>
      <c r="H121" s="336"/>
      <c r="I121" s="336"/>
      <c r="J121" s="336"/>
      <c r="K121" s="336"/>
      <c r="L121" s="333"/>
      <c r="M121" s="347"/>
      <c r="N121" s="333"/>
      <c r="O121" s="268">
        <f>G121+L120+M120+N120</f>
        <v>655.08000000000004</v>
      </c>
      <c r="P121" s="336"/>
      <c r="Q121" s="333"/>
      <c r="R121" s="336"/>
      <c r="S121" s="328"/>
      <c r="T121" s="320">
        <f>F120+O121+S120</f>
        <v>690.88</v>
      </c>
    </row>
    <row r="122" spans="2:21" s="141" customFormat="1" x14ac:dyDescent="0.25">
      <c r="B122" s="265" t="s">
        <v>19</v>
      </c>
      <c r="C122" s="337"/>
      <c r="D122" s="337"/>
      <c r="E122" s="334"/>
      <c r="F122" s="329"/>
      <c r="G122" s="203">
        <f>H177</f>
        <v>1413.01</v>
      </c>
      <c r="H122" s="337"/>
      <c r="I122" s="337"/>
      <c r="J122" s="337"/>
      <c r="K122" s="337"/>
      <c r="L122" s="334"/>
      <c r="M122" s="348"/>
      <c r="N122" s="334"/>
      <c r="O122" s="269">
        <f>G122+L120+M120+N120</f>
        <v>1413.01</v>
      </c>
      <c r="P122" s="337"/>
      <c r="Q122" s="334"/>
      <c r="R122" s="337"/>
      <c r="S122" s="329"/>
      <c r="T122" s="321">
        <f>F120+O122+S120</f>
        <v>1448.81</v>
      </c>
    </row>
    <row r="123" spans="2:21" s="141" customFormat="1" ht="25.5" customHeight="1" x14ac:dyDescent="0.25">
      <c r="B123" s="132" t="s">
        <v>31</v>
      </c>
      <c r="C123" s="330" t="s">
        <v>32</v>
      </c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2"/>
      <c r="U123" s="276"/>
    </row>
    <row r="124" spans="2:21" s="141" customFormat="1" x14ac:dyDescent="0.25">
      <c r="B124" s="230" t="s">
        <v>21</v>
      </c>
      <c r="F124" s="243"/>
      <c r="G124" s="243"/>
      <c r="H124" s="243"/>
      <c r="I124" s="243"/>
      <c r="J124" s="243"/>
      <c r="K124" s="243"/>
      <c r="L124" s="243"/>
      <c r="M124" s="243"/>
      <c r="N124" s="243"/>
      <c r="O124" s="244"/>
      <c r="P124" s="243"/>
      <c r="Q124" s="243"/>
      <c r="R124" s="243"/>
      <c r="S124" s="243"/>
      <c r="T124" s="282"/>
    </row>
    <row r="125" spans="2:21" x14ac:dyDescent="0.25">
      <c r="F125" s="245"/>
      <c r="G125" s="245"/>
      <c r="H125" s="245"/>
      <c r="I125" s="245"/>
      <c r="J125" s="245"/>
      <c r="K125" s="245"/>
      <c r="L125" s="245"/>
      <c r="M125" s="245"/>
      <c r="N125" s="245"/>
      <c r="O125" s="246"/>
      <c r="P125" s="245"/>
      <c r="Q125" s="245"/>
      <c r="R125" s="245"/>
      <c r="S125" s="245"/>
    </row>
    <row r="126" spans="2:21" ht="24" customHeight="1" x14ac:dyDescent="0.25">
      <c r="B126" s="274" t="s">
        <v>48</v>
      </c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96"/>
    </row>
    <row r="127" spans="2:21" s="141" customFormat="1" ht="15" customHeight="1" x14ac:dyDescent="0.25">
      <c r="B127" s="279" t="s">
        <v>61</v>
      </c>
      <c r="C127" s="211"/>
      <c r="D127" s="212"/>
      <c r="E127" s="212"/>
      <c r="F127" s="339" t="s">
        <v>25</v>
      </c>
      <c r="G127" s="213"/>
      <c r="H127" s="214"/>
      <c r="I127" s="214"/>
      <c r="J127" s="214"/>
      <c r="K127" s="214"/>
      <c r="L127" s="214"/>
      <c r="M127" s="214"/>
      <c r="N127" s="214"/>
      <c r="O127" s="339" t="s">
        <v>38</v>
      </c>
      <c r="P127" s="213"/>
      <c r="Q127" s="214"/>
      <c r="R127" s="214"/>
      <c r="S127" s="339" t="s">
        <v>27</v>
      </c>
      <c r="T127" s="342" t="s">
        <v>7</v>
      </c>
    </row>
    <row r="128" spans="2:21" s="141" customFormat="1" ht="15" customHeight="1" x14ac:dyDescent="0.25">
      <c r="B128" s="270" t="s">
        <v>49</v>
      </c>
      <c r="C128" s="215"/>
      <c r="D128" s="216"/>
      <c r="E128" s="216"/>
      <c r="F128" s="340"/>
      <c r="G128" s="217"/>
      <c r="H128" s="218"/>
      <c r="I128" s="218"/>
      <c r="J128" s="218"/>
      <c r="K128" s="218"/>
      <c r="L128" s="218"/>
      <c r="M128" s="218"/>
      <c r="N128" s="218"/>
      <c r="O128" s="340"/>
      <c r="P128" s="217"/>
      <c r="Q128" s="218"/>
      <c r="R128" s="218"/>
      <c r="S128" s="340"/>
      <c r="T128" s="343"/>
    </row>
    <row r="129" spans="2:20" s="141" customFormat="1" ht="15" customHeight="1" x14ac:dyDescent="0.25">
      <c r="B129" s="261" t="s">
        <v>90</v>
      </c>
      <c r="C129" s="181" t="s">
        <v>56</v>
      </c>
      <c r="D129" s="181" t="s">
        <v>14</v>
      </c>
      <c r="E129" s="181" t="s">
        <v>0</v>
      </c>
      <c r="F129" s="341"/>
      <c r="G129" s="219" t="s">
        <v>15</v>
      </c>
      <c r="H129" s="219" t="s">
        <v>16</v>
      </c>
      <c r="I129" s="219" t="s">
        <v>6</v>
      </c>
      <c r="J129" s="219" t="s">
        <v>5</v>
      </c>
      <c r="K129" s="219" t="s">
        <v>1</v>
      </c>
      <c r="L129" s="182" t="s">
        <v>23</v>
      </c>
      <c r="M129" s="184" t="s">
        <v>24</v>
      </c>
      <c r="N129" s="182" t="s">
        <v>47</v>
      </c>
      <c r="O129" s="341"/>
      <c r="P129" s="219" t="s">
        <v>4</v>
      </c>
      <c r="Q129" s="219" t="s">
        <v>2</v>
      </c>
      <c r="R129" s="219" t="s">
        <v>17</v>
      </c>
      <c r="S129" s="341"/>
      <c r="T129" s="344"/>
    </row>
    <row r="130" spans="2:20" s="141" customFormat="1" x14ac:dyDescent="0.25">
      <c r="B130" s="280" t="s">
        <v>66</v>
      </c>
      <c r="C130" s="192"/>
      <c r="D130" s="192"/>
      <c r="E130" s="192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/>
      <c r="P130" s="248"/>
      <c r="Q130" s="248"/>
      <c r="R130" s="248"/>
      <c r="S130" s="248"/>
      <c r="T130" s="280"/>
    </row>
    <row r="131" spans="2:20" s="141" customFormat="1" x14ac:dyDescent="0.25">
      <c r="B131" s="266" t="s">
        <v>22</v>
      </c>
      <c r="C131" s="336">
        <f>ROUND(B15*C171,6)</f>
        <v>0.40236499999999997</v>
      </c>
      <c r="D131" s="336">
        <f>ROUND(B15*C172,6)</f>
        <v>3.3815999999999999E-2</v>
      </c>
      <c r="E131" s="336">
        <f>C173</f>
        <v>7.9459999999999999E-3</v>
      </c>
      <c r="F131" s="345">
        <f>SUM(C131:E136)</f>
        <v>0.44412699999999999</v>
      </c>
      <c r="G131" s="335" t="s">
        <v>26</v>
      </c>
      <c r="H131" s="240">
        <f>I178</f>
        <v>0</v>
      </c>
      <c r="I131" s="336">
        <f>ROUND(B15*I184,6)</f>
        <v>7.4360999999999997E-2</v>
      </c>
      <c r="J131" s="336">
        <f>C185</f>
        <v>1.186E-3</v>
      </c>
      <c r="K131" s="336">
        <f>C186</f>
        <v>3.4837E-2</v>
      </c>
      <c r="L131" s="335" t="s">
        <v>26</v>
      </c>
      <c r="M131" s="335" t="s">
        <v>26</v>
      </c>
      <c r="N131" s="335" t="s">
        <v>26</v>
      </c>
      <c r="O131" s="187">
        <f>H131+I131+J131+K131</f>
        <v>0.11038400000000001</v>
      </c>
      <c r="P131" s="336">
        <f>C192</f>
        <v>1.2695E-2</v>
      </c>
      <c r="Q131" s="193">
        <f>C193</f>
        <v>0</v>
      </c>
      <c r="R131" s="336">
        <f>C199</f>
        <v>7.2920000000000007E-3</v>
      </c>
      <c r="S131" s="187">
        <f>P131+Q131+R131</f>
        <v>1.9987000000000001E-2</v>
      </c>
      <c r="T131" s="317">
        <f>F131+O131+S131</f>
        <v>0.57449799999999995</v>
      </c>
    </row>
    <row r="132" spans="2:20" s="141" customFormat="1" x14ac:dyDescent="0.25">
      <c r="B132" s="266" t="s">
        <v>46</v>
      </c>
      <c r="C132" s="336"/>
      <c r="D132" s="336"/>
      <c r="E132" s="336"/>
      <c r="F132" s="345"/>
      <c r="G132" s="335"/>
      <c r="H132" s="240">
        <f t="shared" ref="H132:H136" si="12">I179</f>
        <v>0.235317</v>
      </c>
      <c r="I132" s="336"/>
      <c r="J132" s="336"/>
      <c r="K132" s="336"/>
      <c r="L132" s="335"/>
      <c r="M132" s="335"/>
      <c r="N132" s="335"/>
      <c r="O132" s="187">
        <f>H132+I131+J131+K131</f>
        <v>0.34570100000000004</v>
      </c>
      <c r="P132" s="336"/>
      <c r="Q132" s="193">
        <f t="shared" ref="Q132:Q136" si="13">C194</f>
        <v>4.9599999999999998E-2</v>
      </c>
      <c r="R132" s="336"/>
      <c r="S132" s="187">
        <f>P131+Q132+R131</f>
        <v>6.9586999999999996E-2</v>
      </c>
      <c r="T132" s="317">
        <f>F131+O132+S132</f>
        <v>0.85941499999999993</v>
      </c>
    </row>
    <row r="133" spans="2:20" s="141" customFormat="1" x14ac:dyDescent="0.25">
      <c r="B133" s="266" t="s">
        <v>8</v>
      </c>
      <c r="C133" s="336"/>
      <c r="D133" s="336"/>
      <c r="E133" s="336"/>
      <c r="F133" s="345"/>
      <c r="G133" s="335"/>
      <c r="H133" s="240">
        <f t="shared" si="12"/>
        <v>0.21538000000000002</v>
      </c>
      <c r="I133" s="336"/>
      <c r="J133" s="336"/>
      <c r="K133" s="336"/>
      <c r="L133" s="335"/>
      <c r="M133" s="335"/>
      <c r="N133" s="335"/>
      <c r="O133" s="187">
        <f>H133+I131+J131+K131</f>
        <v>0.32576400000000005</v>
      </c>
      <c r="P133" s="336"/>
      <c r="Q133" s="193">
        <f t="shared" si="13"/>
        <v>2.93E-2</v>
      </c>
      <c r="R133" s="336"/>
      <c r="S133" s="187">
        <f>P131+Q133+R131</f>
        <v>4.9286999999999997E-2</v>
      </c>
      <c r="T133" s="317">
        <f>F131+O133+S133</f>
        <v>0.81917800000000007</v>
      </c>
    </row>
    <row r="134" spans="2:20" s="141" customFormat="1" x14ac:dyDescent="0.25">
      <c r="B134" s="266" t="s">
        <v>9</v>
      </c>
      <c r="C134" s="336"/>
      <c r="D134" s="336"/>
      <c r="E134" s="336"/>
      <c r="F134" s="345"/>
      <c r="G134" s="335"/>
      <c r="H134" s="240">
        <f t="shared" si="12"/>
        <v>0.21628599999999998</v>
      </c>
      <c r="I134" s="336"/>
      <c r="J134" s="336"/>
      <c r="K134" s="336"/>
      <c r="L134" s="335"/>
      <c r="M134" s="335"/>
      <c r="N134" s="335"/>
      <c r="O134" s="187">
        <f>H134+I131+J131+K131</f>
        <v>0.32667000000000002</v>
      </c>
      <c r="P134" s="336"/>
      <c r="Q134" s="193">
        <f t="shared" si="13"/>
        <v>2.3699999999999999E-2</v>
      </c>
      <c r="R134" s="336"/>
      <c r="S134" s="187">
        <f>P131+Q134+R131</f>
        <v>4.3686999999999997E-2</v>
      </c>
      <c r="T134" s="317">
        <f>F131+O134+S134</f>
        <v>0.81448399999999999</v>
      </c>
    </row>
    <row r="135" spans="2:20" s="141" customFormat="1" x14ac:dyDescent="0.25">
      <c r="B135" s="266" t="s">
        <v>10</v>
      </c>
      <c r="C135" s="336"/>
      <c r="D135" s="336"/>
      <c r="E135" s="336"/>
      <c r="F135" s="345"/>
      <c r="G135" s="335"/>
      <c r="H135" s="240">
        <f t="shared" si="12"/>
        <v>0.16161</v>
      </c>
      <c r="I135" s="336"/>
      <c r="J135" s="336"/>
      <c r="K135" s="336"/>
      <c r="L135" s="335"/>
      <c r="M135" s="335"/>
      <c r="N135" s="335"/>
      <c r="O135" s="187">
        <f>H135+I131+J131+K131</f>
        <v>0.27199399999999996</v>
      </c>
      <c r="P135" s="336"/>
      <c r="Q135" s="193">
        <f t="shared" si="13"/>
        <v>1.7000000000000001E-2</v>
      </c>
      <c r="R135" s="336"/>
      <c r="S135" s="187">
        <f>P131+Q135+R131</f>
        <v>3.6986999999999999E-2</v>
      </c>
      <c r="T135" s="317">
        <f>F131+O135+S135</f>
        <v>0.753108</v>
      </c>
    </row>
    <row r="136" spans="2:20" s="141" customFormat="1" x14ac:dyDescent="0.25">
      <c r="B136" s="273" t="s">
        <v>11</v>
      </c>
      <c r="C136" s="337"/>
      <c r="D136" s="337"/>
      <c r="E136" s="337"/>
      <c r="F136" s="346"/>
      <c r="G136" s="338"/>
      <c r="H136" s="250">
        <f t="shared" si="12"/>
        <v>8.186199999999999E-2</v>
      </c>
      <c r="I136" s="337"/>
      <c r="J136" s="337"/>
      <c r="K136" s="337"/>
      <c r="L136" s="338"/>
      <c r="M136" s="338"/>
      <c r="N136" s="338"/>
      <c r="O136" s="251">
        <f>H136+I131+J131+K131</f>
        <v>0.192246</v>
      </c>
      <c r="P136" s="337"/>
      <c r="Q136" s="195">
        <f t="shared" si="13"/>
        <v>7.1000000000000004E-3</v>
      </c>
      <c r="R136" s="337"/>
      <c r="S136" s="251">
        <f>P131+Q136+R131</f>
        <v>2.7087E-2</v>
      </c>
      <c r="T136" s="325">
        <f>F131+O136+S136</f>
        <v>0.66345999999999994</v>
      </c>
    </row>
    <row r="137" spans="2:20" s="141" customFormat="1" x14ac:dyDescent="0.25">
      <c r="B137" s="272" t="s">
        <v>28</v>
      </c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272"/>
    </row>
    <row r="138" spans="2:20" s="141" customFormat="1" x14ac:dyDescent="0.25">
      <c r="B138" s="266" t="s">
        <v>20</v>
      </c>
      <c r="C138" s="335" t="s">
        <v>26</v>
      </c>
      <c r="D138" s="335" t="s">
        <v>26</v>
      </c>
      <c r="E138" s="333">
        <f>D173</f>
        <v>57.43</v>
      </c>
      <c r="F138" s="328">
        <f>SUM(C138:E140)</f>
        <v>57.43</v>
      </c>
      <c r="G138" s="200">
        <f>I175</f>
        <v>2137.31</v>
      </c>
      <c r="H138" s="335" t="s">
        <v>26</v>
      </c>
      <c r="I138" s="335" t="s">
        <v>26</v>
      </c>
      <c r="J138" s="335" t="s">
        <v>26</v>
      </c>
      <c r="K138" s="335" t="s">
        <v>26</v>
      </c>
      <c r="L138" s="333">
        <f>I187</f>
        <v>0</v>
      </c>
      <c r="M138" s="333">
        <f>I188</f>
        <v>0</v>
      </c>
      <c r="N138" s="333">
        <f>I189</f>
        <v>-2043.22</v>
      </c>
      <c r="O138" s="202">
        <f>G138+L138+M138+N138</f>
        <v>94.089999999999918</v>
      </c>
      <c r="P138" s="335" t="s">
        <v>26</v>
      </c>
      <c r="Q138" s="333">
        <f>D193</f>
        <v>-21.63</v>
      </c>
      <c r="R138" s="335" t="s">
        <v>26</v>
      </c>
      <c r="S138" s="328">
        <f>Q138</f>
        <v>-21.63</v>
      </c>
      <c r="T138" s="319">
        <f>F138+O138+S138</f>
        <v>129.88999999999993</v>
      </c>
    </row>
    <row r="139" spans="2:20" s="141" customFormat="1" x14ac:dyDescent="0.25">
      <c r="B139" s="262" t="s">
        <v>18</v>
      </c>
      <c r="C139" s="336"/>
      <c r="D139" s="336"/>
      <c r="E139" s="333"/>
      <c r="F139" s="328"/>
      <c r="G139" s="200">
        <f t="shared" ref="G139:G140" si="14">I176</f>
        <v>2698.3</v>
      </c>
      <c r="H139" s="336"/>
      <c r="I139" s="336"/>
      <c r="J139" s="336"/>
      <c r="K139" s="336"/>
      <c r="L139" s="333"/>
      <c r="M139" s="333"/>
      <c r="N139" s="333"/>
      <c r="O139" s="268">
        <f>G139+L138+M138+N138</f>
        <v>655.08000000000015</v>
      </c>
      <c r="P139" s="336"/>
      <c r="Q139" s="333"/>
      <c r="R139" s="336"/>
      <c r="S139" s="328"/>
      <c r="T139" s="320">
        <f>F138+O139+S138</f>
        <v>690.88000000000011</v>
      </c>
    </row>
    <row r="140" spans="2:20" s="141" customFormat="1" x14ac:dyDescent="0.25">
      <c r="B140" s="271" t="s">
        <v>19</v>
      </c>
      <c r="C140" s="337"/>
      <c r="D140" s="337"/>
      <c r="E140" s="334"/>
      <c r="F140" s="329"/>
      <c r="G140" s="203">
        <f t="shared" si="14"/>
        <v>3456.23</v>
      </c>
      <c r="H140" s="337"/>
      <c r="I140" s="337"/>
      <c r="J140" s="337"/>
      <c r="K140" s="337"/>
      <c r="L140" s="334"/>
      <c r="M140" s="334"/>
      <c r="N140" s="334"/>
      <c r="O140" s="269">
        <f>G140+L138+M138+N138</f>
        <v>1413.01</v>
      </c>
      <c r="P140" s="337"/>
      <c r="Q140" s="334"/>
      <c r="R140" s="337"/>
      <c r="S140" s="329"/>
      <c r="T140" s="321">
        <f>F138+O140+S138</f>
        <v>1448.81</v>
      </c>
    </row>
    <row r="141" spans="2:20" s="141" customFormat="1" ht="25.5" customHeight="1" x14ac:dyDescent="0.25">
      <c r="B141" s="132" t="s">
        <v>31</v>
      </c>
      <c r="C141" s="330" t="s">
        <v>32</v>
      </c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2"/>
    </row>
    <row r="142" spans="2:20" s="141" customFormat="1" x14ac:dyDescent="0.25">
      <c r="B142" s="230" t="s">
        <v>21</v>
      </c>
      <c r="T142" s="282"/>
    </row>
    <row r="163" spans="2:35" x14ac:dyDescent="0.25">
      <c r="B163" s="150"/>
      <c r="AC163" s="145"/>
      <c r="AD163" s="145"/>
      <c r="AE163" s="145"/>
      <c r="AF163" s="145"/>
      <c r="AG163" s="145"/>
      <c r="AH163" s="145"/>
      <c r="AI163" s="145"/>
    </row>
    <row r="164" spans="2:35" x14ac:dyDescent="0.25">
      <c r="B164" s="150"/>
      <c r="AC164" s="145"/>
      <c r="AD164" s="145"/>
      <c r="AE164" s="145"/>
      <c r="AF164" s="145"/>
      <c r="AG164" s="145"/>
      <c r="AH164" s="145"/>
      <c r="AI164" s="145"/>
    </row>
    <row r="165" spans="2:35" x14ac:dyDescent="0.25">
      <c r="B165" s="150"/>
      <c r="AC165" s="145"/>
      <c r="AD165" s="145"/>
      <c r="AE165" s="145"/>
      <c r="AF165" s="145"/>
      <c r="AG165" s="145"/>
      <c r="AH165" s="145"/>
      <c r="AI165" s="145"/>
    </row>
    <row r="166" spans="2:35" x14ac:dyDescent="0.25">
      <c r="B166" s="150"/>
      <c r="AC166" s="145"/>
      <c r="AD166" s="145"/>
      <c r="AE166" s="145"/>
      <c r="AF166" s="145"/>
      <c r="AG166" s="145"/>
      <c r="AH166" s="145"/>
      <c r="AI166" s="145"/>
    </row>
    <row r="167" spans="2:35" x14ac:dyDescent="0.25">
      <c r="B167" s="150"/>
      <c r="AC167" s="145"/>
      <c r="AD167" s="145"/>
      <c r="AE167" s="145"/>
      <c r="AF167" s="145"/>
      <c r="AG167" s="145"/>
      <c r="AH167" s="145"/>
      <c r="AI167" s="145"/>
    </row>
    <row r="168" spans="2:35" x14ac:dyDescent="0.25">
      <c r="B168" s="150"/>
      <c r="AC168" s="145"/>
      <c r="AD168" s="145"/>
      <c r="AE168" s="145"/>
      <c r="AF168" s="145"/>
      <c r="AG168" s="145"/>
      <c r="AH168" s="145"/>
      <c r="AI168" s="145"/>
    </row>
    <row r="169" spans="2:35" x14ac:dyDescent="0.25">
      <c r="B169" s="150"/>
      <c r="AC169" s="145"/>
      <c r="AD169" s="145"/>
      <c r="AE169" s="145"/>
      <c r="AF169" s="145"/>
      <c r="AG169" s="145"/>
      <c r="AH169" s="145"/>
      <c r="AI169" s="145"/>
    </row>
    <row r="170" spans="2:35" s="253" customFormat="1" x14ac:dyDescent="0.25">
      <c r="B170" s="252"/>
      <c r="T170" s="293"/>
    </row>
    <row r="171" spans="2:35" s="253" customFormat="1" ht="12.75" customHeight="1" x14ac:dyDescent="0.25">
      <c r="B171" s="254" t="s">
        <v>13</v>
      </c>
      <c r="C171" s="255">
        <v>10.445611</v>
      </c>
      <c r="T171" s="293"/>
    </row>
    <row r="172" spans="2:35" s="253" customFormat="1" ht="12.75" customHeight="1" x14ac:dyDescent="0.25">
      <c r="B172" s="254" t="s">
        <v>14</v>
      </c>
      <c r="C172" s="255">
        <v>0.87786900000000001</v>
      </c>
      <c r="T172" s="293"/>
    </row>
    <row r="173" spans="2:35" s="253" customFormat="1" ht="12.75" customHeight="1" x14ac:dyDescent="0.25">
      <c r="B173" s="256" t="s">
        <v>0</v>
      </c>
      <c r="C173" s="257">
        <v>7.9459999999999999E-3</v>
      </c>
      <c r="D173" s="258">
        <v>57.43</v>
      </c>
      <c r="E173" s="258">
        <v>83.2</v>
      </c>
      <c r="T173" s="293"/>
    </row>
    <row r="174" spans="2:35" s="253" customFormat="1" ht="12.75" customHeight="1" x14ac:dyDescent="0.25">
      <c r="B174" s="252"/>
      <c r="T174" s="293"/>
    </row>
    <row r="175" spans="2:35" s="253" customFormat="1" ht="12.75" customHeight="1" x14ac:dyDescent="0.25">
      <c r="B175" s="256" t="s">
        <v>15</v>
      </c>
      <c r="C175" s="258">
        <v>78.45</v>
      </c>
      <c r="D175" s="258">
        <v>67.290000000000006</v>
      </c>
      <c r="E175" s="258">
        <v>71.7</v>
      </c>
      <c r="F175" s="258">
        <v>66.12</v>
      </c>
      <c r="G175" s="258">
        <v>85.09</v>
      </c>
      <c r="H175" s="258">
        <v>94.09</v>
      </c>
      <c r="I175" s="258">
        <v>2137.31</v>
      </c>
      <c r="T175" s="293"/>
    </row>
    <row r="176" spans="2:35" s="253" customFormat="1" ht="12.75" customHeight="1" x14ac:dyDescent="0.25">
      <c r="B176" s="256"/>
      <c r="C176" s="258">
        <v>577.79999999999995</v>
      </c>
      <c r="D176" s="258">
        <v>469.33000000000004</v>
      </c>
      <c r="E176" s="258">
        <v>493.51</v>
      </c>
      <c r="F176" s="258">
        <v>467.06</v>
      </c>
      <c r="G176" s="258">
        <v>641.13</v>
      </c>
      <c r="H176" s="258">
        <v>655.08000000000004</v>
      </c>
      <c r="I176" s="258">
        <v>2698.3</v>
      </c>
      <c r="T176" s="293"/>
    </row>
    <row r="177" spans="2:20" s="253" customFormat="1" ht="12.75" customHeight="1" x14ac:dyDescent="0.25">
      <c r="B177" s="256"/>
      <c r="C177" s="258">
        <v>1126.57</v>
      </c>
      <c r="D177" s="258">
        <v>964.39</v>
      </c>
      <c r="E177" s="258">
        <v>1021.01</v>
      </c>
      <c r="F177" s="258">
        <v>966.62000000000012</v>
      </c>
      <c r="G177" s="258">
        <v>1287.45</v>
      </c>
      <c r="H177" s="258">
        <v>1413.01</v>
      </c>
      <c r="I177" s="258">
        <v>3456.23</v>
      </c>
      <c r="T177" s="293"/>
    </row>
    <row r="178" spans="2:20" s="253" customFormat="1" ht="12.75" customHeight="1" x14ac:dyDescent="0.25">
      <c r="B178" s="256" t="s">
        <v>16</v>
      </c>
      <c r="C178" s="257">
        <v>0</v>
      </c>
      <c r="D178" s="257">
        <v>0</v>
      </c>
      <c r="E178" s="257">
        <v>0</v>
      </c>
      <c r="F178" s="257">
        <v>0</v>
      </c>
      <c r="G178" s="257">
        <v>0</v>
      </c>
      <c r="H178" s="257">
        <v>0</v>
      </c>
      <c r="I178" s="257">
        <v>0</v>
      </c>
      <c r="T178" s="293"/>
    </row>
    <row r="179" spans="2:20" s="253" customFormat="1" ht="12.75" customHeight="1" x14ac:dyDescent="0.25">
      <c r="C179" s="257">
        <v>9.767300000000001E-2</v>
      </c>
      <c r="D179" s="257">
        <v>7.2051999999999991E-2</v>
      </c>
      <c r="E179" s="257">
        <v>9.9099000000000007E-2</v>
      </c>
      <c r="F179" s="257">
        <v>0.120203</v>
      </c>
      <c r="G179" s="257">
        <v>0.17152999999999999</v>
      </c>
      <c r="H179" s="257">
        <v>0.235317</v>
      </c>
      <c r="I179" s="257">
        <v>0.235317</v>
      </c>
      <c r="T179" s="293"/>
    </row>
    <row r="180" spans="2:20" s="253" customFormat="1" ht="12.75" customHeight="1" x14ac:dyDescent="0.25">
      <c r="B180" s="252"/>
      <c r="C180" s="257">
        <v>8.9398000000000005E-2</v>
      </c>
      <c r="D180" s="257">
        <v>6.5948000000000007E-2</v>
      </c>
      <c r="E180" s="257">
        <v>9.0702999999999992E-2</v>
      </c>
      <c r="F180" s="257">
        <v>0.11001899999999999</v>
      </c>
      <c r="G180" s="257">
        <v>0.156998</v>
      </c>
      <c r="H180" s="257">
        <v>0.21538000000000002</v>
      </c>
      <c r="I180" s="257">
        <v>0.21538000000000002</v>
      </c>
      <c r="T180" s="293"/>
    </row>
    <row r="181" spans="2:20" s="253" customFormat="1" ht="12.75" customHeight="1" x14ac:dyDescent="0.25">
      <c r="B181" s="252"/>
      <c r="C181" s="257">
        <v>8.9773999999999993E-2</v>
      </c>
      <c r="D181" s="257">
        <v>6.6224999999999992E-2</v>
      </c>
      <c r="E181" s="257">
        <v>9.1084999999999999E-2</v>
      </c>
      <c r="F181" s="257">
        <v>0.110482</v>
      </c>
      <c r="G181" s="257">
        <v>0.15765799999999999</v>
      </c>
      <c r="H181" s="257">
        <v>0.21628599999999998</v>
      </c>
      <c r="I181" s="257">
        <v>0.21628599999999998</v>
      </c>
      <c r="T181" s="293"/>
    </row>
    <row r="182" spans="2:20" s="253" customFormat="1" ht="12.75" customHeight="1" x14ac:dyDescent="0.25">
      <c r="B182" s="252"/>
      <c r="C182" s="257">
        <v>6.7080000000000001E-2</v>
      </c>
      <c r="D182" s="257">
        <v>4.9484E-2</v>
      </c>
      <c r="E182" s="257">
        <v>6.8059000000000008E-2</v>
      </c>
      <c r="F182" s="257">
        <v>8.2553000000000001E-2</v>
      </c>
      <c r="G182" s="257">
        <v>0.117803</v>
      </c>
      <c r="H182" s="257">
        <v>0.16161</v>
      </c>
      <c r="I182" s="257">
        <v>0.16161</v>
      </c>
      <c r="T182" s="293"/>
    </row>
    <row r="183" spans="2:20" s="253" customFormat="1" ht="12.75" customHeight="1" x14ac:dyDescent="0.25">
      <c r="B183" s="252"/>
      <c r="C183" s="257">
        <v>3.3979000000000002E-2</v>
      </c>
      <c r="D183" s="257">
        <v>2.5066000000000001E-2</v>
      </c>
      <c r="E183" s="257">
        <v>3.4474999999999999E-2</v>
      </c>
      <c r="F183" s="257">
        <v>4.1816000000000006E-2</v>
      </c>
      <c r="G183" s="257">
        <v>5.9672000000000003E-2</v>
      </c>
      <c r="H183" s="257">
        <v>8.186199999999999E-2</v>
      </c>
      <c r="I183" s="257">
        <v>8.186199999999999E-2</v>
      </c>
      <c r="T183" s="293"/>
    </row>
    <row r="184" spans="2:20" s="253" customFormat="1" ht="12.75" customHeight="1" x14ac:dyDescent="0.25">
      <c r="B184" s="254" t="s">
        <v>6</v>
      </c>
      <c r="C184" s="255">
        <v>1.930444</v>
      </c>
      <c r="D184" s="255">
        <v>1.930444</v>
      </c>
      <c r="E184" s="255">
        <v>1.930444</v>
      </c>
      <c r="F184" s="255">
        <v>1.930444</v>
      </c>
      <c r="G184" s="255">
        <v>1.930444</v>
      </c>
      <c r="H184" s="255">
        <v>1.930444</v>
      </c>
      <c r="I184" s="255">
        <v>1.930444</v>
      </c>
      <c r="T184" s="293"/>
    </row>
    <row r="185" spans="2:20" s="253" customFormat="1" ht="12.75" customHeight="1" x14ac:dyDescent="0.25">
      <c r="B185" s="256" t="s">
        <v>5</v>
      </c>
      <c r="C185" s="257">
        <v>1.186E-3</v>
      </c>
      <c r="T185" s="293"/>
    </row>
    <row r="186" spans="2:20" s="253" customFormat="1" ht="12.75" customHeight="1" x14ac:dyDescent="0.25">
      <c r="B186" s="256" t="s">
        <v>1</v>
      </c>
      <c r="C186" s="257">
        <v>3.4837E-2</v>
      </c>
      <c r="T186" s="293"/>
    </row>
    <row r="187" spans="2:20" s="253" customFormat="1" ht="12.75" customHeight="1" x14ac:dyDescent="0.25">
      <c r="B187" s="256" t="s">
        <v>23</v>
      </c>
      <c r="C187" s="259">
        <v>-0.03</v>
      </c>
      <c r="D187" s="259">
        <v>-0.33</v>
      </c>
      <c r="E187" s="259">
        <v>0</v>
      </c>
      <c r="F187" s="259">
        <v>0</v>
      </c>
      <c r="G187" s="259">
        <v>-0.34</v>
      </c>
      <c r="H187" s="259">
        <v>0</v>
      </c>
      <c r="I187" s="259">
        <v>0</v>
      </c>
      <c r="T187" s="293"/>
    </row>
    <row r="188" spans="2:20" s="253" customFormat="1" ht="12.75" customHeight="1" x14ac:dyDescent="0.25">
      <c r="B188" s="256" t="s">
        <v>24</v>
      </c>
      <c r="C188" s="259">
        <v>7.0000000000000007E-2</v>
      </c>
      <c r="D188" s="259">
        <v>0</v>
      </c>
      <c r="E188" s="259">
        <v>0</v>
      </c>
      <c r="F188" s="259">
        <v>0</v>
      </c>
      <c r="G188" s="259">
        <v>-0.48</v>
      </c>
      <c r="H188" s="259">
        <v>0</v>
      </c>
      <c r="I188" s="259">
        <v>0</v>
      </c>
      <c r="T188" s="293"/>
    </row>
    <row r="189" spans="2:20" s="253" customFormat="1" ht="12.75" customHeight="1" x14ac:dyDescent="0.25">
      <c r="B189" s="256" t="s">
        <v>47</v>
      </c>
      <c r="C189" s="259">
        <v>0</v>
      </c>
      <c r="D189" s="259">
        <v>0</v>
      </c>
      <c r="E189" s="259">
        <v>0</v>
      </c>
      <c r="F189" s="259">
        <v>0</v>
      </c>
      <c r="G189" s="259">
        <v>0</v>
      </c>
      <c r="H189" s="259">
        <v>0</v>
      </c>
      <c r="I189" s="259">
        <v>-2043.22</v>
      </c>
      <c r="T189" s="293"/>
    </row>
    <row r="190" spans="2:20" s="253" customFormat="1" ht="12.75" customHeight="1" x14ac:dyDescent="0.25">
      <c r="B190" s="252"/>
      <c r="T190" s="293"/>
    </row>
    <row r="191" spans="2:20" s="253" customFormat="1" ht="12.75" customHeight="1" x14ac:dyDescent="0.25">
      <c r="B191" s="256" t="s">
        <v>3</v>
      </c>
      <c r="C191" s="257">
        <v>0</v>
      </c>
      <c r="D191" s="253">
        <v>0</v>
      </c>
      <c r="T191" s="293"/>
    </row>
    <row r="192" spans="2:20" s="253" customFormat="1" ht="12.75" customHeight="1" x14ac:dyDescent="0.25">
      <c r="B192" s="256" t="s">
        <v>4</v>
      </c>
      <c r="C192" s="257">
        <v>1.2695E-2</v>
      </c>
      <c r="T192" s="293"/>
    </row>
    <row r="193" spans="2:20" s="253" customFormat="1" ht="12.75" customHeight="1" x14ac:dyDescent="0.25">
      <c r="B193" s="256" t="s">
        <v>2</v>
      </c>
      <c r="C193" s="257">
        <v>0</v>
      </c>
      <c r="D193" s="258">
        <v>-21.63</v>
      </c>
      <c r="T193" s="293"/>
    </row>
    <row r="194" spans="2:20" s="253" customFormat="1" ht="12.75" customHeight="1" x14ac:dyDescent="0.25">
      <c r="C194" s="257">
        <v>4.9599999999999998E-2</v>
      </c>
      <c r="T194" s="293"/>
    </row>
    <row r="195" spans="2:20" s="253" customFormat="1" ht="12.75" customHeight="1" x14ac:dyDescent="0.25">
      <c r="B195" s="252"/>
      <c r="C195" s="257">
        <v>2.93E-2</v>
      </c>
      <c r="T195" s="293"/>
    </row>
    <row r="196" spans="2:20" s="253" customFormat="1" ht="12.75" customHeight="1" x14ac:dyDescent="0.25">
      <c r="B196" s="252"/>
      <c r="C196" s="257">
        <v>2.3699999999999999E-2</v>
      </c>
      <c r="T196" s="293"/>
    </row>
    <row r="197" spans="2:20" s="253" customFormat="1" ht="12.75" customHeight="1" x14ac:dyDescent="0.25">
      <c r="B197" s="252"/>
      <c r="C197" s="257">
        <v>1.7000000000000001E-2</v>
      </c>
      <c r="T197" s="293"/>
    </row>
    <row r="198" spans="2:20" s="253" customFormat="1" ht="12.75" customHeight="1" x14ac:dyDescent="0.25">
      <c r="B198" s="252"/>
      <c r="C198" s="257">
        <v>7.1000000000000004E-3</v>
      </c>
      <c r="T198" s="293"/>
    </row>
    <row r="199" spans="2:20" s="253" customFormat="1" ht="12.75" customHeight="1" x14ac:dyDescent="0.25">
      <c r="B199" s="256" t="s">
        <v>17</v>
      </c>
      <c r="C199" s="257">
        <v>7.2920000000000007E-3</v>
      </c>
      <c r="T199" s="293"/>
    </row>
    <row r="200" spans="2:20" s="253" customFormat="1" x14ac:dyDescent="0.25">
      <c r="B200" s="252"/>
      <c r="T200" s="293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70fcf250586e267650110e50df58633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51f31f1ae18f40489a1cacbf56684639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96687-0BD5-480E-B134-AD8F9859F1FC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7d55599-855b-4516-bbb1-2fae3620de96"/>
    <ds:schemaRef ds:uri="http://purl.org/dc/elements/1.1/"/>
    <ds:schemaRef ds:uri="b5503c1f-7eb9-49e8-83e1-bc9d8b9436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1AA14B-9539-4849-BB4E-B7C4B6BF6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24</vt:i4>
      </vt:variant>
    </vt:vector>
  </HeadingPairs>
  <TitlesOfParts>
    <vt:vector size="24" baseType="lpstr">
      <vt:lpstr>dic 2025</vt:lpstr>
      <vt:lpstr>nov 2025</vt:lpstr>
      <vt:lpstr>ott 2025</vt:lpstr>
      <vt:lpstr>set 2025</vt:lpstr>
      <vt:lpstr>ago 2025</vt:lpstr>
      <vt:lpstr>lug 2025</vt:lpstr>
      <vt:lpstr>giu 2025</vt:lpstr>
      <vt:lpstr>mag 2025</vt:lpstr>
      <vt:lpstr>apr 2025</vt:lpstr>
      <vt:lpstr>mar 2025</vt:lpstr>
      <vt:lpstr>feb 2025</vt:lpstr>
      <vt:lpstr>gen 2025</vt:lpstr>
      <vt:lpstr>dic 2024</vt:lpstr>
      <vt:lpstr>nov 2024</vt:lpstr>
      <vt:lpstr>ott 2024</vt:lpstr>
      <vt:lpstr>set 2024</vt:lpstr>
      <vt:lpstr>ago 2024</vt:lpstr>
      <vt:lpstr>lug 2024</vt:lpstr>
      <vt:lpstr>giu 2024</vt:lpstr>
      <vt:lpstr>mag 2024</vt:lpstr>
      <vt:lpstr>apr 2024</vt:lpstr>
      <vt:lpstr>mar 2024</vt:lpstr>
      <vt:lpstr>feb 2024</vt:lpstr>
      <vt:lpstr>gen 2024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LIPPOLIS Valentina</cp:lastModifiedBy>
  <cp:lastPrinted>2017-06-29T08:13:09Z</cp:lastPrinted>
  <dcterms:created xsi:type="dcterms:W3CDTF">2009-10-13T08:26:08Z</dcterms:created>
  <dcterms:modified xsi:type="dcterms:W3CDTF">2026-01-13T07:48:40Z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