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SROBBA\Documents\CMEM\"/>
    </mc:Choice>
  </mc:AlternateContent>
  <xr:revisionPtr revIDLastSave="0" documentId="8_{F6DAC438-DD8F-4F03-AE8D-0A72C8D3F42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pr 2026" sheetId="36" r:id="rId1"/>
    <sheet name="mar 2026" sheetId="35" r:id="rId2"/>
    <sheet name="feb 2026" sheetId="34" r:id="rId3"/>
    <sheet name="gen 2026" sheetId="33" r:id="rId4"/>
    <sheet name="dic 2025" sheetId="32" r:id="rId5"/>
    <sheet name="nov 2025" sheetId="31" r:id="rId6"/>
    <sheet name="ott 2025" sheetId="30" r:id="rId7"/>
    <sheet name="set 2025" sheetId="29" r:id="rId8"/>
    <sheet name="ago 2025" sheetId="28" r:id="rId9"/>
    <sheet name="lug 2025" sheetId="27" r:id="rId10"/>
    <sheet name="giu 2025" sheetId="26" r:id="rId11"/>
    <sheet name="mag 2025" sheetId="25" r:id="rId12"/>
    <sheet name="apr 2025" sheetId="24" r:id="rId13"/>
    <sheet name="mar 2025" sheetId="23" r:id="rId14"/>
    <sheet name="feb 2025" sheetId="22" r:id="rId15"/>
    <sheet name="gen 2025" sheetId="21" r:id="rId16"/>
    <sheet name="dic 2024" sheetId="20" r:id="rId17"/>
    <sheet name="nov 2024" sheetId="19" r:id="rId18"/>
    <sheet name="ott 2024" sheetId="18" r:id="rId19"/>
    <sheet name="set 2024" sheetId="16" r:id="rId20"/>
    <sheet name="ago 2024" sheetId="15" r:id="rId21"/>
    <sheet name="lug 2024" sheetId="14" r:id="rId22"/>
    <sheet name="giu 2024" sheetId="13" r:id="rId23"/>
    <sheet name="mag 2024" sheetId="12" r:id="rId24"/>
    <sheet name="apr 2024" sheetId="8" r:id="rId25"/>
    <sheet name="mar 2024" sheetId="9" r:id="rId26"/>
    <sheet name="feb 2024" sheetId="10" r:id="rId27"/>
    <sheet name="gen 2024" sheetId="11" r:id="rId2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0" i="36" l="1"/>
  <c r="O140" i="36" s="1"/>
  <c r="O139" i="36"/>
  <c r="G139" i="36"/>
  <c r="Q138" i="36"/>
  <c r="S138" i="36" s="1"/>
  <c r="N138" i="36"/>
  <c r="M138" i="36"/>
  <c r="L138" i="36"/>
  <c r="G138" i="36"/>
  <c r="O138" i="36" s="1"/>
  <c r="E138" i="36"/>
  <c r="F138" i="36" s="1"/>
  <c r="S136" i="36"/>
  <c r="Q136" i="36"/>
  <c r="H136" i="36"/>
  <c r="O136" i="36" s="1"/>
  <c r="Q135" i="36"/>
  <c r="H135" i="36"/>
  <c r="O135" i="36" s="1"/>
  <c r="S134" i="36"/>
  <c r="Q134" i="36"/>
  <c r="H134" i="36"/>
  <c r="S133" i="36"/>
  <c r="Q133" i="36"/>
  <c r="H133" i="36"/>
  <c r="O133" i="36" s="1"/>
  <c r="Q132" i="36"/>
  <c r="S132" i="36" s="1"/>
  <c r="O132" i="36"/>
  <c r="H132" i="36"/>
  <c r="R131" i="36"/>
  <c r="Q131" i="36"/>
  <c r="P131" i="36"/>
  <c r="S131" i="36" s="1"/>
  <c r="K131" i="36"/>
  <c r="J131" i="36"/>
  <c r="I131" i="36"/>
  <c r="O134" i="36" s="1"/>
  <c r="H131" i="36"/>
  <c r="O131" i="36" s="1"/>
  <c r="F131" i="36"/>
  <c r="E131" i="36"/>
  <c r="D131" i="36"/>
  <c r="C131" i="36"/>
  <c r="B129" i="36"/>
  <c r="G122" i="36"/>
  <c r="G121" i="36"/>
  <c r="O121" i="36" s="1"/>
  <c r="S120" i="36"/>
  <c r="Q120" i="36"/>
  <c r="N120" i="36"/>
  <c r="M120" i="36"/>
  <c r="L120" i="36"/>
  <c r="O120" i="36" s="1"/>
  <c r="G120" i="36"/>
  <c r="E120" i="36"/>
  <c r="F120" i="36" s="1"/>
  <c r="Q118" i="36"/>
  <c r="S118" i="36" s="1"/>
  <c r="O118" i="36"/>
  <c r="H118" i="36"/>
  <c r="Q117" i="36"/>
  <c r="H117" i="36"/>
  <c r="Q116" i="36"/>
  <c r="H116" i="36"/>
  <c r="O116" i="36" s="1"/>
  <c r="Q115" i="36"/>
  <c r="H115" i="36"/>
  <c r="O115" i="36" s="1"/>
  <c r="Q114" i="36"/>
  <c r="H114" i="36"/>
  <c r="O114" i="36" s="1"/>
  <c r="R113" i="36"/>
  <c r="S115" i="36" s="1"/>
  <c r="Q113" i="36"/>
  <c r="P113" i="36"/>
  <c r="S117" i="36" s="1"/>
  <c r="K113" i="36"/>
  <c r="J113" i="36"/>
  <c r="O117" i="36" s="1"/>
  <c r="I113" i="36"/>
  <c r="O113" i="36" s="1"/>
  <c r="H113" i="36"/>
  <c r="E113" i="36"/>
  <c r="D113" i="36"/>
  <c r="C113" i="36"/>
  <c r="F113" i="36" s="1"/>
  <c r="B111" i="36"/>
  <c r="G104" i="36"/>
  <c r="G103" i="36"/>
  <c r="Q102" i="36"/>
  <c r="S102" i="36" s="1"/>
  <c r="N102" i="36"/>
  <c r="M102" i="36"/>
  <c r="O103" i="36" s="1"/>
  <c r="L102" i="36"/>
  <c r="O104" i="36" s="1"/>
  <c r="G102" i="36"/>
  <c r="E102" i="36"/>
  <c r="F102" i="36" s="1"/>
  <c r="Q100" i="36"/>
  <c r="H100" i="36"/>
  <c r="O100" i="36" s="1"/>
  <c r="Q99" i="36"/>
  <c r="S99" i="36" s="1"/>
  <c r="H99" i="36"/>
  <c r="Q98" i="36"/>
  <c r="H98" i="36"/>
  <c r="Q97" i="36"/>
  <c r="H97" i="36"/>
  <c r="O97" i="36" s="1"/>
  <c r="Q96" i="36"/>
  <c r="H96" i="36"/>
  <c r="O96" i="36" s="1"/>
  <c r="R95" i="36"/>
  <c r="Q95" i="36"/>
  <c r="P95" i="36"/>
  <c r="S96" i="36" s="1"/>
  <c r="K95" i="36"/>
  <c r="O95" i="36" s="1"/>
  <c r="J95" i="36"/>
  <c r="O99" i="36" s="1"/>
  <c r="I95" i="36"/>
  <c r="O98" i="36" s="1"/>
  <c r="H95" i="36"/>
  <c r="E95" i="36"/>
  <c r="F95" i="36" s="1"/>
  <c r="D95" i="36"/>
  <c r="C95" i="36"/>
  <c r="B93" i="36"/>
  <c r="G86" i="36"/>
  <c r="O86" i="36" s="1"/>
  <c r="O85" i="36"/>
  <c r="G85" i="36"/>
  <c r="Q84" i="36"/>
  <c r="S84" i="36" s="1"/>
  <c r="N84" i="36"/>
  <c r="M84" i="36"/>
  <c r="L84" i="36"/>
  <c r="G84" i="36"/>
  <c r="O84" i="36" s="1"/>
  <c r="E84" i="36"/>
  <c r="F84" i="36" s="1"/>
  <c r="Q82" i="36"/>
  <c r="H82" i="36"/>
  <c r="O82" i="36" s="1"/>
  <c r="Q81" i="36"/>
  <c r="H81" i="36"/>
  <c r="O81" i="36" s="1"/>
  <c r="S80" i="36"/>
  <c r="Q80" i="36"/>
  <c r="H80" i="36"/>
  <c r="S79" i="36"/>
  <c r="Q79" i="36"/>
  <c r="H79" i="36"/>
  <c r="O79" i="36" s="1"/>
  <c r="Q78" i="36"/>
  <c r="S78" i="36" s="1"/>
  <c r="O78" i="36"/>
  <c r="H78" i="36"/>
  <c r="R77" i="36"/>
  <c r="S82" i="36" s="1"/>
  <c r="Q77" i="36"/>
  <c r="P77" i="36"/>
  <c r="S77" i="36" s="1"/>
  <c r="K77" i="36"/>
  <c r="J77" i="36"/>
  <c r="I77" i="36"/>
  <c r="O80" i="36" s="1"/>
  <c r="H77" i="36"/>
  <c r="O77" i="36" s="1"/>
  <c r="F77" i="36"/>
  <c r="T82" i="36" s="1"/>
  <c r="E77" i="36"/>
  <c r="D77" i="36"/>
  <c r="C77" i="36"/>
  <c r="B75" i="36"/>
  <c r="G68" i="36"/>
  <c r="G67" i="36"/>
  <c r="O67" i="36" s="1"/>
  <c r="S66" i="36"/>
  <c r="Q66" i="36"/>
  <c r="N66" i="36"/>
  <c r="M66" i="36"/>
  <c r="L66" i="36"/>
  <c r="O66" i="36" s="1"/>
  <c r="G66" i="36"/>
  <c r="E66" i="36"/>
  <c r="F66" i="36" s="1"/>
  <c r="Q64" i="36"/>
  <c r="S64" i="36" s="1"/>
  <c r="O64" i="36"/>
  <c r="H64" i="36"/>
  <c r="Q63" i="36"/>
  <c r="H63" i="36"/>
  <c r="Q62" i="36"/>
  <c r="H62" i="36"/>
  <c r="O62" i="36" s="1"/>
  <c r="Q61" i="36"/>
  <c r="H61" i="36"/>
  <c r="O61" i="36" s="1"/>
  <c r="Q60" i="36"/>
  <c r="H60" i="36"/>
  <c r="O60" i="36" s="1"/>
  <c r="R59" i="36"/>
  <c r="S61" i="36" s="1"/>
  <c r="Q59" i="36"/>
  <c r="P59" i="36"/>
  <c r="S63" i="36" s="1"/>
  <c r="K59" i="36"/>
  <c r="J59" i="36"/>
  <c r="O63" i="36" s="1"/>
  <c r="I59" i="36"/>
  <c r="O59" i="36" s="1"/>
  <c r="H59" i="36"/>
  <c r="E59" i="36"/>
  <c r="D59" i="36"/>
  <c r="C59" i="36"/>
  <c r="F59" i="36" s="1"/>
  <c r="B57" i="36"/>
  <c r="G50" i="36"/>
  <c r="G49" i="36"/>
  <c r="Q48" i="36"/>
  <c r="S48" i="36" s="1"/>
  <c r="N48" i="36"/>
  <c r="M48" i="36"/>
  <c r="O49" i="36" s="1"/>
  <c r="L48" i="36"/>
  <c r="O50" i="36" s="1"/>
  <c r="G48" i="36"/>
  <c r="E48" i="36"/>
  <c r="F48" i="36" s="1"/>
  <c r="Q46" i="36"/>
  <c r="H46" i="36"/>
  <c r="O46" i="36" s="1"/>
  <c r="Q45" i="36"/>
  <c r="S45" i="36" s="1"/>
  <c r="H45" i="36"/>
  <c r="Q44" i="36"/>
  <c r="H44" i="36"/>
  <c r="Q43" i="36"/>
  <c r="H43" i="36"/>
  <c r="O43" i="36" s="1"/>
  <c r="Q42" i="36"/>
  <c r="H42" i="36"/>
  <c r="O42" i="36" s="1"/>
  <c r="R41" i="36"/>
  <c r="Q41" i="36"/>
  <c r="P41" i="36"/>
  <c r="S42" i="36" s="1"/>
  <c r="K41" i="36"/>
  <c r="O41" i="36" s="1"/>
  <c r="J41" i="36"/>
  <c r="O45" i="36" s="1"/>
  <c r="I41" i="36"/>
  <c r="O44" i="36" s="1"/>
  <c r="H41" i="36"/>
  <c r="E41" i="36"/>
  <c r="F41" i="36" s="1"/>
  <c r="D41" i="36"/>
  <c r="C41" i="36"/>
  <c r="B39" i="36"/>
  <c r="G32" i="36"/>
  <c r="O32" i="36" s="1"/>
  <c r="O31" i="36"/>
  <c r="G31" i="36"/>
  <c r="Q30" i="36"/>
  <c r="S30" i="36" s="1"/>
  <c r="N30" i="36"/>
  <c r="M30" i="36"/>
  <c r="L30" i="36"/>
  <c r="G30" i="36"/>
  <c r="O30" i="36" s="1"/>
  <c r="E30" i="36"/>
  <c r="F30" i="36" s="1"/>
  <c r="Q28" i="36"/>
  <c r="H28" i="36"/>
  <c r="O28" i="36" s="1"/>
  <c r="Q27" i="36"/>
  <c r="H27" i="36"/>
  <c r="O27" i="36" s="1"/>
  <c r="S26" i="36"/>
  <c r="Q26" i="36"/>
  <c r="H26" i="36"/>
  <c r="S25" i="36"/>
  <c r="Q25" i="36"/>
  <c r="H25" i="36"/>
  <c r="O25" i="36" s="1"/>
  <c r="Q24" i="36"/>
  <c r="S24" i="36" s="1"/>
  <c r="O24" i="36"/>
  <c r="H24" i="36"/>
  <c r="R23" i="36"/>
  <c r="S28" i="36" s="1"/>
  <c r="Q23" i="36"/>
  <c r="P23" i="36"/>
  <c r="S23" i="36" s="1"/>
  <c r="K23" i="36"/>
  <c r="J23" i="36"/>
  <c r="I23" i="36"/>
  <c r="O26" i="36" s="1"/>
  <c r="H23" i="36"/>
  <c r="O23" i="36" s="1"/>
  <c r="F23" i="36"/>
  <c r="T28" i="36" s="1"/>
  <c r="E23" i="36"/>
  <c r="D23" i="36"/>
  <c r="C23" i="36"/>
  <c r="B21" i="36"/>
  <c r="V16" i="36"/>
  <c r="O140" i="35"/>
  <c r="G140" i="35"/>
  <c r="G139" i="35"/>
  <c r="O139" i="35" s="1"/>
  <c r="Q138" i="35"/>
  <c r="S138" i="35" s="1"/>
  <c r="N138" i="35"/>
  <c r="M138" i="35"/>
  <c r="L138" i="35"/>
  <c r="G138" i="35"/>
  <c r="O138" i="35" s="1"/>
  <c r="E138" i="35"/>
  <c r="F138" i="35" s="1"/>
  <c r="S136" i="35"/>
  <c r="Q136" i="35"/>
  <c r="H136" i="35"/>
  <c r="Q135" i="35"/>
  <c r="H135" i="35"/>
  <c r="O135" i="35" s="1"/>
  <c r="Q134" i="35"/>
  <c r="S134" i="35" s="1"/>
  <c r="O134" i="35"/>
  <c r="H134" i="35"/>
  <c r="Q133" i="35"/>
  <c r="H133" i="35"/>
  <c r="O133" i="35" s="1"/>
  <c r="S132" i="35"/>
  <c r="Q132" i="35"/>
  <c r="H132" i="35"/>
  <c r="O132" i="35" s="1"/>
  <c r="R131" i="35"/>
  <c r="Q131" i="35"/>
  <c r="P131" i="35"/>
  <c r="S131" i="35" s="1"/>
  <c r="K131" i="35"/>
  <c r="J131" i="35"/>
  <c r="I131" i="35"/>
  <c r="O136" i="35" s="1"/>
  <c r="H131" i="35"/>
  <c r="O131" i="35" s="1"/>
  <c r="E131" i="35"/>
  <c r="D131" i="35"/>
  <c r="F131" i="35" s="1"/>
  <c r="C131" i="35"/>
  <c r="B129" i="35"/>
  <c r="O122" i="35"/>
  <c r="G122" i="35"/>
  <c r="G121" i="35"/>
  <c r="O121" i="35" s="1"/>
  <c r="Q120" i="35"/>
  <c r="S120" i="35" s="1"/>
  <c r="O120" i="35"/>
  <c r="N120" i="35"/>
  <c r="M120" i="35"/>
  <c r="L120" i="35"/>
  <c r="G120" i="35"/>
  <c r="E120" i="35"/>
  <c r="F120" i="35" s="1"/>
  <c r="Q118" i="35"/>
  <c r="H118" i="35"/>
  <c r="O118" i="35" s="1"/>
  <c r="Q117" i="35"/>
  <c r="H117" i="35"/>
  <c r="O117" i="35" s="1"/>
  <c r="Q116" i="35"/>
  <c r="O116" i="35"/>
  <c r="H116" i="35"/>
  <c r="Q115" i="35"/>
  <c r="H115" i="35"/>
  <c r="Q114" i="35"/>
  <c r="H114" i="35"/>
  <c r="O114" i="35" s="1"/>
  <c r="R113" i="35"/>
  <c r="Q113" i="35"/>
  <c r="P113" i="35"/>
  <c r="S113" i="35" s="1"/>
  <c r="K113" i="35"/>
  <c r="J113" i="35"/>
  <c r="I113" i="35"/>
  <c r="O115" i="35" s="1"/>
  <c r="H113" i="35"/>
  <c r="E113" i="35"/>
  <c r="D113" i="35"/>
  <c r="F113" i="35" s="1"/>
  <c r="C113" i="35"/>
  <c r="B111" i="35"/>
  <c r="O104" i="35"/>
  <c r="G104" i="35"/>
  <c r="G103" i="35"/>
  <c r="O103" i="35" s="1"/>
  <c r="Q102" i="35"/>
  <c r="S102" i="35" s="1"/>
  <c r="N102" i="35"/>
  <c r="M102" i="35"/>
  <c r="L102" i="35"/>
  <c r="G102" i="35"/>
  <c r="O102" i="35" s="1"/>
  <c r="F102" i="35"/>
  <c r="T103" i="35" s="1"/>
  <c r="E102" i="35"/>
  <c r="Q100" i="35"/>
  <c r="H100" i="35"/>
  <c r="O100" i="35" s="1"/>
  <c r="Q99" i="35"/>
  <c r="H99" i="35"/>
  <c r="O99" i="35" s="1"/>
  <c r="Q98" i="35"/>
  <c r="H98" i="35"/>
  <c r="Q97" i="35"/>
  <c r="H97" i="35"/>
  <c r="O97" i="35" s="1"/>
  <c r="S96" i="35"/>
  <c r="Q96" i="35"/>
  <c r="H96" i="35"/>
  <c r="R95" i="35"/>
  <c r="Q95" i="35"/>
  <c r="P95" i="35"/>
  <c r="S99" i="35" s="1"/>
  <c r="K95" i="35"/>
  <c r="J95" i="35"/>
  <c r="I95" i="35"/>
  <c r="O96" i="35" s="1"/>
  <c r="H95" i="35"/>
  <c r="O95" i="35" s="1"/>
  <c r="E95" i="35"/>
  <c r="D95" i="35"/>
  <c r="C95" i="35"/>
  <c r="F95" i="35" s="1"/>
  <c r="B93" i="35"/>
  <c r="O86" i="35"/>
  <c r="G86" i="35"/>
  <c r="G85" i="35"/>
  <c r="O85" i="35" s="1"/>
  <c r="S84" i="35"/>
  <c r="Q84" i="35"/>
  <c r="N84" i="35"/>
  <c r="M84" i="35"/>
  <c r="L84" i="35"/>
  <c r="G84" i="35"/>
  <c r="O84" i="35" s="1"/>
  <c r="E84" i="35"/>
  <c r="F84" i="35" s="1"/>
  <c r="S82" i="35"/>
  <c r="Q82" i="35"/>
  <c r="H82" i="35"/>
  <c r="Q81" i="35"/>
  <c r="H81" i="35"/>
  <c r="O81" i="35" s="1"/>
  <c r="Q80" i="35"/>
  <c r="S80" i="35" s="1"/>
  <c r="O80" i="35"/>
  <c r="H80" i="35"/>
  <c r="Q79" i="35"/>
  <c r="H79" i="35"/>
  <c r="O79" i="35" s="1"/>
  <c r="S78" i="35"/>
  <c r="Q78" i="35"/>
  <c r="H78" i="35"/>
  <c r="O78" i="35" s="1"/>
  <c r="R77" i="35"/>
  <c r="Q77" i="35"/>
  <c r="P77" i="35"/>
  <c r="S77" i="35" s="1"/>
  <c r="K77" i="35"/>
  <c r="J77" i="35"/>
  <c r="I77" i="35"/>
  <c r="O82" i="35" s="1"/>
  <c r="H77" i="35"/>
  <c r="O77" i="35" s="1"/>
  <c r="E77" i="35"/>
  <c r="D77" i="35"/>
  <c r="F77" i="35" s="1"/>
  <c r="C77" i="35"/>
  <c r="B75" i="35"/>
  <c r="O68" i="35"/>
  <c r="G68" i="35"/>
  <c r="G67" i="35"/>
  <c r="O67" i="35" s="1"/>
  <c r="Q66" i="35"/>
  <c r="S66" i="35" s="1"/>
  <c r="O66" i="35"/>
  <c r="N66" i="35"/>
  <c r="M66" i="35"/>
  <c r="L66" i="35"/>
  <c r="G66" i="35"/>
  <c r="E66" i="35"/>
  <c r="F66" i="35" s="1"/>
  <c r="Q64" i="35"/>
  <c r="H64" i="35"/>
  <c r="O64" i="35" s="1"/>
  <c r="Q63" i="35"/>
  <c r="H63" i="35"/>
  <c r="O63" i="35" s="1"/>
  <c r="Q62" i="35"/>
  <c r="O62" i="35"/>
  <c r="H62" i="35"/>
  <c r="Q61" i="35"/>
  <c r="H61" i="35"/>
  <c r="Q60" i="35"/>
  <c r="H60" i="35"/>
  <c r="O60" i="35" s="1"/>
  <c r="R59" i="35"/>
  <c r="Q59" i="35"/>
  <c r="P59" i="35"/>
  <c r="S59" i="35" s="1"/>
  <c r="K59" i="35"/>
  <c r="J59" i="35"/>
  <c r="I59" i="35"/>
  <c r="O61" i="35" s="1"/>
  <c r="H59" i="35"/>
  <c r="E59" i="35"/>
  <c r="D59" i="35"/>
  <c r="F59" i="35" s="1"/>
  <c r="C59" i="35"/>
  <c r="B57" i="35"/>
  <c r="O50" i="35"/>
  <c r="G50" i="35"/>
  <c r="G49" i="35"/>
  <c r="O49" i="35" s="1"/>
  <c r="Q48" i="35"/>
  <c r="S48" i="35" s="1"/>
  <c r="N48" i="35"/>
  <c r="M48" i="35"/>
  <c r="L48" i="35"/>
  <c r="G48" i="35"/>
  <c r="O48" i="35" s="1"/>
  <c r="F48" i="35"/>
  <c r="E48" i="35"/>
  <c r="Q46" i="35"/>
  <c r="H46" i="35"/>
  <c r="O46" i="35" s="1"/>
  <c r="Q45" i="35"/>
  <c r="H45" i="35"/>
  <c r="O45" i="35" s="1"/>
  <c r="Q44" i="35"/>
  <c r="H44" i="35"/>
  <c r="Q43" i="35"/>
  <c r="H43" i="35"/>
  <c r="O43" i="35" s="1"/>
  <c r="S42" i="35"/>
  <c r="Q42" i="35"/>
  <c r="H42" i="35"/>
  <c r="R41" i="35"/>
  <c r="Q41" i="35"/>
  <c r="P41" i="35"/>
  <c r="S45" i="35" s="1"/>
  <c r="K41" i="35"/>
  <c r="J41" i="35"/>
  <c r="I41" i="35"/>
  <c r="O42" i="35" s="1"/>
  <c r="H41" i="35"/>
  <c r="O41" i="35" s="1"/>
  <c r="E41" i="35"/>
  <c r="D41" i="35"/>
  <c r="C41" i="35"/>
  <c r="F41" i="35" s="1"/>
  <c r="B39" i="35"/>
  <c r="O32" i="35"/>
  <c r="G32" i="35"/>
  <c r="G31" i="35"/>
  <c r="O31" i="35" s="1"/>
  <c r="S30" i="35"/>
  <c r="Q30" i="35"/>
  <c r="N30" i="35"/>
  <c r="M30" i="35"/>
  <c r="L30" i="35"/>
  <c r="G30" i="35"/>
  <c r="O30" i="35" s="1"/>
  <c r="E30" i="35"/>
  <c r="F30" i="35" s="1"/>
  <c r="S28" i="35"/>
  <c r="Q28" i="35"/>
  <c r="H28" i="35"/>
  <c r="Q27" i="35"/>
  <c r="H27" i="35"/>
  <c r="O27" i="35" s="1"/>
  <c r="Q26" i="35"/>
  <c r="S26" i="35" s="1"/>
  <c r="O26" i="35"/>
  <c r="H26" i="35"/>
  <c r="Q25" i="35"/>
  <c r="H25" i="35"/>
  <c r="O25" i="35" s="1"/>
  <c r="S24" i="35"/>
  <c r="Q24" i="35"/>
  <c r="H24" i="35"/>
  <c r="O24" i="35" s="1"/>
  <c r="R23" i="35"/>
  <c r="Q23" i="35"/>
  <c r="P23" i="35"/>
  <c r="S23" i="35" s="1"/>
  <c r="K23" i="35"/>
  <c r="J23" i="35"/>
  <c r="I23" i="35"/>
  <c r="O28" i="35" s="1"/>
  <c r="H23" i="35"/>
  <c r="O23" i="35" s="1"/>
  <c r="E23" i="35"/>
  <c r="D23" i="35"/>
  <c r="F23" i="35" s="1"/>
  <c r="C23" i="35"/>
  <c r="B21" i="35"/>
  <c r="V16" i="35"/>
  <c r="G140" i="34"/>
  <c r="G139" i="34"/>
  <c r="Q138" i="34"/>
  <c r="S138" i="34" s="1"/>
  <c r="N138" i="34"/>
  <c r="M138" i="34"/>
  <c r="L138" i="34"/>
  <c r="G138" i="34"/>
  <c r="E138" i="34"/>
  <c r="F138" i="34" s="1"/>
  <c r="Q136" i="34"/>
  <c r="O136" i="34"/>
  <c r="H136" i="34"/>
  <c r="Q135" i="34"/>
  <c r="H135" i="34"/>
  <c r="O135" i="34" s="1"/>
  <c r="Q134" i="34"/>
  <c r="H134" i="34"/>
  <c r="O134" i="34" s="1"/>
  <c r="Q133" i="34"/>
  <c r="O133" i="34"/>
  <c r="H133" i="34"/>
  <c r="Q132" i="34"/>
  <c r="H132" i="34"/>
  <c r="O132" i="34" s="1"/>
  <c r="R131" i="34"/>
  <c r="S133" i="34" s="1"/>
  <c r="T133" i="34" s="1"/>
  <c r="Q131" i="34"/>
  <c r="S131" i="34" s="1"/>
  <c r="P131" i="34"/>
  <c r="O131" i="34"/>
  <c r="K131" i="34"/>
  <c r="J131" i="34"/>
  <c r="I131" i="34"/>
  <c r="H131" i="34"/>
  <c r="E131" i="34"/>
  <c r="D131" i="34"/>
  <c r="C131" i="34"/>
  <c r="F131" i="34" s="1"/>
  <c r="B129" i="34"/>
  <c r="G122" i="34"/>
  <c r="G121" i="34"/>
  <c r="Q120" i="34"/>
  <c r="S120" i="34" s="1"/>
  <c r="N120" i="34"/>
  <c r="M120" i="34"/>
  <c r="L120" i="34"/>
  <c r="G120" i="34"/>
  <c r="F120" i="34"/>
  <c r="E120" i="34"/>
  <c r="Q118" i="34"/>
  <c r="H118" i="34"/>
  <c r="O118" i="34" s="1"/>
  <c r="Q117" i="34"/>
  <c r="S117" i="34" s="1"/>
  <c r="O117" i="34"/>
  <c r="H117" i="34"/>
  <c r="Q116" i="34"/>
  <c r="H116" i="34"/>
  <c r="S115" i="34"/>
  <c r="Q115" i="34"/>
  <c r="H115" i="34"/>
  <c r="O115" i="34" s="1"/>
  <c r="Q114" i="34"/>
  <c r="S114" i="34" s="1"/>
  <c r="H114" i="34"/>
  <c r="O114" i="34" s="1"/>
  <c r="R113" i="34"/>
  <c r="Q113" i="34"/>
  <c r="P113" i="34"/>
  <c r="S116" i="34" s="1"/>
  <c r="O113" i="34"/>
  <c r="K113" i="34"/>
  <c r="J113" i="34"/>
  <c r="I113" i="34"/>
  <c r="H113" i="34"/>
  <c r="E113" i="34"/>
  <c r="D113" i="34"/>
  <c r="C113" i="34"/>
  <c r="F113" i="34" s="1"/>
  <c r="B111" i="34"/>
  <c r="G104" i="34"/>
  <c r="O104" i="34" s="1"/>
  <c r="O103" i="34"/>
  <c r="G103" i="34"/>
  <c r="Q102" i="34"/>
  <c r="S102" i="34" s="1"/>
  <c r="N102" i="34"/>
  <c r="M102" i="34"/>
  <c r="L102" i="34"/>
  <c r="G102" i="34"/>
  <c r="O102" i="34" s="1"/>
  <c r="E102" i="34"/>
  <c r="F102" i="34" s="1"/>
  <c r="Q100" i="34"/>
  <c r="S100" i="34" s="1"/>
  <c r="H100" i="34"/>
  <c r="O100" i="34" s="1"/>
  <c r="Q99" i="34"/>
  <c r="S99" i="34" s="1"/>
  <c r="H99" i="34"/>
  <c r="Q98" i="34"/>
  <c r="S98" i="34" s="1"/>
  <c r="H98" i="34"/>
  <c r="O98" i="34" s="1"/>
  <c r="Q97" i="34"/>
  <c r="H97" i="34"/>
  <c r="O97" i="34" s="1"/>
  <c r="Q96" i="34"/>
  <c r="S96" i="34" s="1"/>
  <c r="H96" i="34"/>
  <c r="O96" i="34" s="1"/>
  <c r="S95" i="34"/>
  <c r="R95" i="34"/>
  <c r="Q95" i="34"/>
  <c r="P95" i="34"/>
  <c r="S97" i="34" s="1"/>
  <c r="K95" i="34"/>
  <c r="J95" i="34"/>
  <c r="O99" i="34" s="1"/>
  <c r="I95" i="34"/>
  <c r="H95" i="34"/>
  <c r="O95" i="34" s="1"/>
  <c r="E95" i="34"/>
  <c r="D95" i="34"/>
  <c r="C95" i="34"/>
  <c r="F95" i="34" s="1"/>
  <c r="B93" i="34"/>
  <c r="G86" i="34"/>
  <c r="O86" i="34" s="1"/>
  <c r="G85" i="34"/>
  <c r="Q84" i="34"/>
  <c r="S84" i="34" s="1"/>
  <c r="N84" i="34"/>
  <c r="M84" i="34"/>
  <c r="L84" i="34"/>
  <c r="G84" i="34"/>
  <c r="E84" i="34"/>
  <c r="F84" i="34" s="1"/>
  <c r="Q82" i="34"/>
  <c r="H82" i="34"/>
  <c r="O82" i="34" s="1"/>
  <c r="Q81" i="34"/>
  <c r="H81" i="34"/>
  <c r="O81" i="34" s="1"/>
  <c r="Q80" i="34"/>
  <c r="H80" i="34"/>
  <c r="O80" i="34" s="1"/>
  <c r="Q79" i="34"/>
  <c r="O79" i="34"/>
  <c r="H79" i="34"/>
  <c r="Q78" i="34"/>
  <c r="H78" i="34"/>
  <c r="O78" i="34" s="1"/>
  <c r="R77" i="34"/>
  <c r="Q77" i="34"/>
  <c r="P77" i="34"/>
  <c r="S79" i="34" s="1"/>
  <c r="O77" i="34"/>
  <c r="K77" i="34"/>
  <c r="J77" i="34"/>
  <c r="I77" i="34"/>
  <c r="H77" i="34"/>
  <c r="E77" i="34"/>
  <c r="D77" i="34"/>
  <c r="C77" i="34"/>
  <c r="F77" i="34" s="1"/>
  <c r="T79" i="34" s="1"/>
  <c r="B75" i="34"/>
  <c r="G68" i="34"/>
  <c r="O68" i="34" s="1"/>
  <c r="G67" i="34"/>
  <c r="O67" i="34" s="1"/>
  <c r="Q66" i="34"/>
  <c r="S66" i="34" s="1"/>
  <c r="N66" i="34"/>
  <c r="M66" i="34"/>
  <c r="L66" i="34"/>
  <c r="G66" i="34"/>
  <c r="O66" i="34" s="1"/>
  <c r="F66" i="34"/>
  <c r="E66" i="34"/>
  <c r="Q64" i="34"/>
  <c r="H64" i="34"/>
  <c r="Q63" i="34"/>
  <c r="S63" i="34" s="1"/>
  <c r="H63" i="34"/>
  <c r="Q62" i="34"/>
  <c r="H62" i="34"/>
  <c r="S61" i="34"/>
  <c r="Q61" i="34"/>
  <c r="H61" i="34"/>
  <c r="Q60" i="34"/>
  <c r="S60" i="34" s="1"/>
  <c r="H60" i="34"/>
  <c r="R59" i="34"/>
  <c r="Q59" i="34"/>
  <c r="P59" i="34"/>
  <c r="S62" i="34" s="1"/>
  <c r="K59" i="34"/>
  <c r="J59" i="34"/>
  <c r="I59" i="34"/>
  <c r="O59" i="34" s="1"/>
  <c r="H59" i="34"/>
  <c r="E59" i="34"/>
  <c r="D59" i="34"/>
  <c r="C59" i="34"/>
  <c r="F59" i="34" s="1"/>
  <c r="B57" i="34"/>
  <c r="G50" i="34"/>
  <c r="O50" i="34" s="1"/>
  <c r="G49" i="34"/>
  <c r="O49" i="34" s="1"/>
  <c r="Q48" i="34"/>
  <c r="S48" i="34" s="1"/>
  <c r="T48" i="34" s="1"/>
  <c r="N48" i="34"/>
  <c r="M48" i="34"/>
  <c r="L48" i="34"/>
  <c r="G48" i="34"/>
  <c r="O48" i="34" s="1"/>
  <c r="F48" i="34"/>
  <c r="T50" i="34" s="1"/>
  <c r="E48" i="34"/>
  <c r="S46" i="34"/>
  <c r="Q46" i="34"/>
  <c r="H46" i="34"/>
  <c r="O46" i="34" s="1"/>
  <c r="Q45" i="34"/>
  <c r="S45" i="34" s="1"/>
  <c r="O45" i="34"/>
  <c r="H45" i="34"/>
  <c r="Q44" i="34"/>
  <c r="S44" i="34" s="1"/>
  <c r="O44" i="34"/>
  <c r="H44" i="34"/>
  <c r="Q43" i="34"/>
  <c r="H43" i="34"/>
  <c r="O43" i="34" s="1"/>
  <c r="Q42" i="34"/>
  <c r="S42" i="34" s="1"/>
  <c r="H42" i="34"/>
  <c r="O42" i="34" s="1"/>
  <c r="S41" i="34"/>
  <c r="R41" i="34"/>
  <c r="Q41" i="34"/>
  <c r="P41" i="34"/>
  <c r="S43" i="34" s="1"/>
  <c r="K41" i="34"/>
  <c r="J41" i="34"/>
  <c r="I41" i="34"/>
  <c r="H41" i="34"/>
  <c r="E41" i="34"/>
  <c r="D41" i="34"/>
  <c r="F41" i="34" s="1"/>
  <c r="C41" i="34"/>
  <c r="B39" i="34"/>
  <c r="G32" i="34"/>
  <c r="G31" i="34"/>
  <c r="Q30" i="34"/>
  <c r="S30" i="34" s="1"/>
  <c r="N30" i="34"/>
  <c r="O30" i="34" s="1"/>
  <c r="T30" i="34" s="1"/>
  <c r="M30" i="34"/>
  <c r="L30" i="34"/>
  <c r="G30" i="34"/>
  <c r="E30" i="34"/>
  <c r="F30" i="34" s="1"/>
  <c r="Q28" i="34"/>
  <c r="O28" i="34"/>
  <c r="H28" i="34"/>
  <c r="Q27" i="34"/>
  <c r="H27" i="34"/>
  <c r="O27" i="34" s="1"/>
  <c r="Q26" i="34"/>
  <c r="H26" i="34"/>
  <c r="O26" i="34" s="1"/>
  <c r="Q25" i="34"/>
  <c r="O25" i="34"/>
  <c r="H25" i="34"/>
  <c r="Q24" i="34"/>
  <c r="H24" i="34"/>
  <c r="O24" i="34" s="1"/>
  <c r="R23" i="34"/>
  <c r="Q23" i="34"/>
  <c r="P23" i="34"/>
  <c r="O23" i="34"/>
  <c r="K23" i="34"/>
  <c r="J23" i="34"/>
  <c r="I23" i="34"/>
  <c r="H23" i="34"/>
  <c r="E23" i="34"/>
  <c r="D23" i="34"/>
  <c r="C23" i="34"/>
  <c r="B21" i="34"/>
  <c r="V16" i="34"/>
  <c r="T117" i="36" l="1"/>
  <c r="T114" i="36"/>
  <c r="T115" i="36"/>
  <c r="T116" i="36"/>
  <c r="T118" i="36"/>
  <c r="T113" i="36"/>
  <c r="T138" i="36"/>
  <c r="T139" i="36"/>
  <c r="T140" i="36"/>
  <c r="T63" i="36"/>
  <c r="T60" i="36"/>
  <c r="T64" i="36"/>
  <c r="T61" i="36"/>
  <c r="T122" i="36"/>
  <c r="T121" i="36"/>
  <c r="T120" i="36"/>
  <c r="T136" i="36"/>
  <c r="T104" i="36"/>
  <c r="T103" i="36"/>
  <c r="T50" i="36"/>
  <c r="T49" i="36"/>
  <c r="T48" i="36"/>
  <c r="T84" i="36"/>
  <c r="T86" i="36"/>
  <c r="T85" i="36"/>
  <c r="T96" i="36"/>
  <c r="T98" i="36"/>
  <c r="T100" i="36"/>
  <c r="T99" i="36"/>
  <c r="T30" i="36"/>
  <c r="T31" i="36"/>
  <c r="T32" i="36"/>
  <c r="T42" i="36"/>
  <c r="T41" i="36"/>
  <c r="T45" i="36"/>
  <c r="T43" i="36"/>
  <c r="T66" i="36"/>
  <c r="T67" i="36"/>
  <c r="O48" i="36"/>
  <c r="O102" i="36"/>
  <c r="T102" i="36" s="1"/>
  <c r="T24" i="36"/>
  <c r="T78" i="36"/>
  <c r="S97" i="36"/>
  <c r="T97" i="36" s="1"/>
  <c r="S62" i="36"/>
  <c r="T62" i="36" s="1"/>
  <c r="T26" i="36"/>
  <c r="S43" i="36"/>
  <c r="T132" i="36"/>
  <c r="S116" i="36"/>
  <c r="S27" i="36"/>
  <c r="S41" i="36"/>
  <c r="S81" i="36"/>
  <c r="T81" i="36" s="1"/>
  <c r="S95" i="36"/>
  <c r="T95" i="36" s="1"/>
  <c r="S135" i="36"/>
  <c r="S59" i="36"/>
  <c r="T59" i="36" s="1"/>
  <c r="T80" i="36"/>
  <c r="S113" i="36"/>
  <c r="T134" i="36"/>
  <c r="T27" i="36"/>
  <c r="S46" i="36"/>
  <c r="T46" i="36" s="1"/>
  <c r="S60" i="36"/>
  <c r="O68" i="36"/>
  <c r="T68" i="36" s="1"/>
  <c r="S100" i="36"/>
  <c r="S114" i="36"/>
  <c r="O122" i="36"/>
  <c r="T135" i="36"/>
  <c r="T79" i="36"/>
  <c r="S98" i="36"/>
  <c r="T133" i="36"/>
  <c r="T25" i="36"/>
  <c r="S44" i="36"/>
  <c r="T44" i="36" s="1"/>
  <c r="T23" i="36"/>
  <c r="T77" i="36"/>
  <c r="T131" i="36"/>
  <c r="T31" i="35"/>
  <c r="T30" i="35"/>
  <c r="T32" i="35"/>
  <c r="T26" i="35"/>
  <c r="T28" i="35"/>
  <c r="T23" i="35"/>
  <c r="T24" i="35"/>
  <c r="T80" i="35"/>
  <c r="T78" i="35"/>
  <c r="T79" i="35"/>
  <c r="T77" i="35"/>
  <c r="T81" i="35"/>
  <c r="T82" i="35"/>
  <c r="T139" i="35"/>
  <c r="T138" i="35"/>
  <c r="T140" i="35"/>
  <c r="T50" i="35"/>
  <c r="T42" i="35"/>
  <c r="T45" i="35"/>
  <c r="T85" i="35"/>
  <c r="T84" i="35"/>
  <c r="T86" i="35"/>
  <c r="T66" i="35"/>
  <c r="T68" i="35"/>
  <c r="T67" i="35"/>
  <c r="T120" i="35"/>
  <c r="T122" i="35"/>
  <c r="T121" i="35"/>
  <c r="T134" i="35"/>
  <c r="T136" i="35"/>
  <c r="T132" i="35"/>
  <c r="T131" i="35"/>
  <c r="T133" i="35"/>
  <c r="T135" i="35"/>
  <c r="T104" i="35"/>
  <c r="T96" i="35"/>
  <c r="T99" i="35"/>
  <c r="T61" i="35"/>
  <c r="T59" i="35"/>
  <c r="T62" i="35"/>
  <c r="T49" i="35"/>
  <c r="T115" i="35"/>
  <c r="T118" i="35"/>
  <c r="S97" i="35"/>
  <c r="T97" i="35" s="1"/>
  <c r="S62" i="35"/>
  <c r="S27" i="35"/>
  <c r="T27" i="35" s="1"/>
  <c r="S41" i="35"/>
  <c r="T41" i="35" s="1"/>
  <c r="T48" i="35"/>
  <c r="S81" i="35"/>
  <c r="S95" i="35"/>
  <c r="T95" i="35" s="1"/>
  <c r="T102" i="35"/>
  <c r="S135" i="35"/>
  <c r="S64" i="35"/>
  <c r="T64" i="35" s="1"/>
  <c r="S43" i="35"/>
  <c r="T43" i="35" s="1"/>
  <c r="S116" i="35"/>
  <c r="T116" i="35" s="1"/>
  <c r="O44" i="35"/>
  <c r="T44" i="35" s="1"/>
  <c r="S46" i="35"/>
  <c r="T46" i="35" s="1"/>
  <c r="S60" i="35"/>
  <c r="T60" i="35" s="1"/>
  <c r="O98" i="35"/>
  <c r="T98" i="35" s="1"/>
  <c r="S100" i="35"/>
  <c r="T100" i="35" s="1"/>
  <c r="S114" i="35"/>
  <c r="T114" i="35" s="1"/>
  <c r="S25" i="35"/>
  <c r="T25" i="35" s="1"/>
  <c r="S79" i="35"/>
  <c r="S133" i="35"/>
  <c r="S118" i="35"/>
  <c r="S44" i="35"/>
  <c r="S98" i="35"/>
  <c r="O59" i="35"/>
  <c r="S63" i="35"/>
  <c r="T63" i="35" s="1"/>
  <c r="O113" i="35"/>
  <c r="T113" i="35" s="1"/>
  <c r="S117" i="35"/>
  <c r="T117" i="35" s="1"/>
  <c r="S61" i="35"/>
  <c r="S115" i="35"/>
  <c r="T68" i="34"/>
  <c r="T104" i="34"/>
  <c r="T102" i="34"/>
  <c r="T103" i="34"/>
  <c r="T84" i="34"/>
  <c r="T95" i="34"/>
  <c r="T97" i="34"/>
  <c r="T99" i="34"/>
  <c r="T96" i="34"/>
  <c r="T100" i="34"/>
  <c r="T98" i="34"/>
  <c r="T43" i="34"/>
  <c r="T45" i="34"/>
  <c r="T42" i="34"/>
  <c r="T44" i="34"/>
  <c r="T46" i="34"/>
  <c r="O61" i="34"/>
  <c r="T61" i="34" s="1"/>
  <c r="S28" i="34"/>
  <c r="S24" i="34"/>
  <c r="S26" i="34"/>
  <c r="S23" i="34"/>
  <c r="S27" i="34"/>
  <c r="T49" i="34"/>
  <c r="O122" i="34"/>
  <c r="T122" i="34" s="1"/>
  <c r="F23" i="34"/>
  <c r="T117" i="34"/>
  <c r="T118" i="34"/>
  <c r="T113" i="34"/>
  <c r="T115" i="34"/>
  <c r="S135" i="34"/>
  <c r="O140" i="34"/>
  <c r="T140" i="34" s="1"/>
  <c r="T114" i="34"/>
  <c r="T78" i="34"/>
  <c r="T80" i="34"/>
  <c r="T82" i="34"/>
  <c r="O138" i="34"/>
  <c r="O139" i="34"/>
  <c r="T139" i="34" s="1"/>
  <c r="O60" i="34"/>
  <c r="T60" i="34" s="1"/>
  <c r="O63" i="34"/>
  <c r="T63" i="34" s="1"/>
  <c r="O85" i="34"/>
  <c r="O84" i="34"/>
  <c r="T131" i="34"/>
  <c r="T135" i="34"/>
  <c r="T134" i="34"/>
  <c r="T136" i="34"/>
  <c r="O31" i="34"/>
  <c r="T31" i="34" s="1"/>
  <c r="O32" i="34"/>
  <c r="T32" i="34" s="1"/>
  <c r="T120" i="34"/>
  <c r="T138" i="34"/>
  <c r="S25" i="34"/>
  <c r="O64" i="34"/>
  <c r="O120" i="34"/>
  <c r="T67" i="34"/>
  <c r="T66" i="34"/>
  <c r="T64" i="34"/>
  <c r="T59" i="34"/>
  <c r="S82" i="34"/>
  <c r="S78" i="34"/>
  <c r="S80" i="34"/>
  <c r="S77" i="34"/>
  <c r="T77" i="34" s="1"/>
  <c r="S81" i="34"/>
  <c r="T81" i="34" s="1"/>
  <c r="O116" i="34"/>
  <c r="T116" i="34" s="1"/>
  <c r="O41" i="34"/>
  <c r="T41" i="34" s="1"/>
  <c r="O62" i="34"/>
  <c r="T62" i="34" s="1"/>
  <c r="T86" i="34"/>
  <c r="T85" i="34"/>
  <c r="O121" i="34"/>
  <c r="T121" i="34" s="1"/>
  <c r="S136" i="34"/>
  <c r="S134" i="34"/>
  <c r="S59" i="34"/>
  <c r="S113" i="34"/>
  <c r="S64" i="34"/>
  <c r="S118" i="34"/>
  <c r="S132" i="34"/>
  <c r="T132" i="34" s="1"/>
  <c r="T23" i="34" l="1"/>
  <c r="T24" i="34"/>
  <c r="T26" i="34"/>
  <c r="T25" i="34"/>
  <c r="T28" i="34"/>
  <c r="T27" i="34"/>
  <c r="G140" i="33" l="1"/>
  <c r="O140" i="33" s="1"/>
  <c r="T140" i="33" s="1"/>
  <c r="G139" i="33"/>
  <c r="O139" i="33" s="1"/>
  <c r="S138" i="33"/>
  <c r="Q138" i="33"/>
  <c r="N138" i="33"/>
  <c r="M138" i="33"/>
  <c r="L138" i="33"/>
  <c r="O138" i="33" s="1"/>
  <c r="T138" i="33" s="1"/>
  <c r="G138" i="33"/>
  <c r="F138" i="33"/>
  <c r="E138" i="33"/>
  <c r="Q136" i="33"/>
  <c r="S136" i="33" s="1"/>
  <c r="H136" i="33"/>
  <c r="Q135" i="33"/>
  <c r="H135" i="33"/>
  <c r="Q134" i="33"/>
  <c r="H134" i="33"/>
  <c r="O134" i="33" s="1"/>
  <c r="Q133" i="33"/>
  <c r="H133" i="33"/>
  <c r="O133" i="33" s="1"/>
  <c r="Q132" i="33"/>
  <c r="H132" i="33"/>
  <c r="O132" i="33" s="1"/>
  <c r="S131" i="33"/>
  <c r="R131" i="33"/>
  <c r="Q131" i="33"/>
  <c r="P131" i="33"/>
  <c r="S132" i="33" s="1"/>
  <c r="K131" i="33"/>
  <c r="J131" i="33"/>
  <c r="O136" i="33" s="1"/>
  <c r="I131" i="33"/>
  <c r="H131" i="33"/>
  <c r="O131" i="33" s="1"/>
  <c r="E131" i="33"/>
  <c r="D131" i="33"/>
  <c r="C131" i="33"/>
  <c r="F131" i="33" s="1"/>
  <c r="B129" i="33"/>
  <c r="G122" i="33"/>
  <c r="G121" i="33"/>
  <c r="Q120" i="33"/>
  <c r="S120" i="33" s="1"/>
  <c r="N120" i="33"/>
  <c r="M120" i="33"/>
  <c r="O121" i="33" s="1"/>
  <c r="L120" i="33"/>
  <c r="G120" i="33"/>
  <c r="E120" i="33"/>
  <c r="F120" i="33" s="1"/>
  <c r="Q118" i="33"/>
  <c r="H118" i="33"/>
  <c r="O118" i="33" s="1"/>
  <c r="S117" i="33"/>
  <c r="Q117" i="33"/>
  <c r="H117" i="33"/>
  <c r="O117" i="33" s="1"/>
  <c r="Q116" i="33"/>
  <c r="H116" i="33"/>
  <c r="O116" i="33" s="1"/>
  <c r="Q115" i="33"/>
  <c r="O115" i="33"/>
  <c r="H115" i="33"/>
  <c r="Q114" i="33"/>
  <c r="H114" i="33"/>
  <c r="O114" i="33" s="1"/>
  <c r="R113" i="33"/>
  <c r="Q113" i="33"/>
  <c r="P113" i="33"/>
  <c r="S118" i="33" s="1"/>
  <c r="O113" i="33"/>
  <c r="K113" i="33"/>
  <c r="J113" i="33"/>
  <c r="I113" i="33"/>
  <c r="H113" i="33"/>
  <c r="E113" i="33"/>
  <c r="D113" i="33"/>
  <c r="C113" i="33"/>
  <c r="F113" i="33" s="1"/>
  <c r="B111" i="33"/>
  <c r="G104" i="33"/>
  <c r="O104" i="33" s="1"/>
  <c r="G103" i="33"/>
  <c r="O103" i="33" s="1"/>
  <c r="Q102" i="33"/>
  <c r="S102" i="33" s="1"/>
  <c r="N102" i="33"/>
  <c r="M102" i="33"/>
  <c r="L102" i="33"/>
  <c r="G102" i="33"/>
  <c r="O102" i="33" s="1"/>
  <c r="F102" i="33"/>
  <c r="E102" i="33"/>
  <c r="Q100" i="33"/>
  <c r="H100" i="33"/>
  <c r="O100" i="33" s="1"/>
  <c r="S99" i="33"/>
  <c r="Q99" i="33"/>
  <c r="H99" i="33"/>
  <c r="O99" i="33" s="1"/>
  <c r="S98" i="33"/>
  <c r="Q98" i="33"/>
  <c r="H98" i="33"/>
  <c r="S97" i="33"/>
  <c r="Q97" i="33"/>
  <c r="H97" i="33"/>
  <c r="Q96" i="33"/>
  <c r="S96" i="33" s="1"/>
  <c r="O96" i="33"/>
  <c r="H96" i="33"/>
  <c r="R95" i="33"/>
  <c r="S100" i="33" s="1"/>
  <c r="Q95" i="33"/>
  <c r="P95" i="33"/>
  <c r="S95" i="33" s="1"/>
  <c r="K95" i="33"/>
  <c r="J95" i="33"/>
  <c r="I95" i="33"/>
  <c r="O97" i="33" s="1"/>
  <c r="H95" i="33"/>
  <c r="O95" i="33" s="1"/>
  <c r="F95" i="33"/>
  <c r="T99" i="33" s="1"/>
  <c r="E95" i="33"/>
  <c r="D95" i="33"/>
  <c r="C95" i="33"/>
  <c r="B93" i="33"/>
  <c r="G86" i="33"/>
  <c r="O86" i="33" s="1"/>
  <c r="T86" i="33" s="1"/>
  <c r="G85" i="33"/>
  <c r="O85" i="33" s="1"/>
  <c r="S84" i="33"/>
  <c r="Q84" i="33"/>
  <c r="N84" i="33"/>
  <c r="M84" i="33"/>
  <c r="L84" i="33"/>
  <c r="O84" i="33" s="1"/>
  <c r="T84" i="33" s="1"/>
  <c r="G84" i="33"/>
  <c r="F84" i="33"/>
  <c r="E84" i="33"/>
  <c r="Q82" i="33"/>
  <c r="S82" i="33" s="1"/>
  <c r="O82" i="33"/>
  <c r="H82" i="33"/>
  <c r="Q81" i="33"/>
  <c r="O81" i="33"/>
  <c r="H81" i="33"/>
  <c r="Q80" i="33"/>
  <c r="H80" i="33"/>
  <c r="O80" i="33" s="1"/>
  <c r="Q79" i="33"/>
  <c r="H79" i="33"/>
  <c r="O79" i="33" s="1"/>
  <c r="Q78" i="33"/>
  <c r="H78" i="33"/>
  <c r="O78" i="33" s="1"/>
  <c r="S77" i="33"/>
  <c r="R77" i="33"/>
  <c r="Q77" i="33"/>
  <c r="P77" i="33"/>
  <c r="S78" i="33" s="1"/>
  <c r="K77" i="33"/>
  <c r="J77" i="33"/>
  <c r="I77" i="33"/>
  <c r="H77" i="33"/>
  <c r="O77" i="33" s="1"/>
  <c r="E77" i="33"/>
  <c r="D77" i="33"/>
  <c r="C77" i="33"/>
  <c r="F77" i="33" s="1"/>
  <c r="B75" i="33"/>
  <c r="G68" i="33"/>
  <c r="G67" i="33"/>
  <c r="Q66" i="33"/>
  <c r="S66" i="33" s="1"/>
  <c r="N66" i="33"/>
  <c r="M66" i="33"/>
  <c r="O66" i="33" s="1"/>
  <c r="L66" i="33"/>
  <c r="G66" i="33"/>
  <c r="E66" i="33"/>
  <c r="F66" i="33" s="1"/>
  <c r="Q64" i="33"/>
  <c r="H64" i="33"/>
  <c r="O64" i="33" s="1"/>
  <c r="S63" i="33"/>
  <c r="Q63" i="33"/>
  <c r="H63" i="33"/>
  <c r="O63" i="33" s="1"/>
  <c r="Q62" i="33"/>
  <c r="H62" i="33"/>
  <c r="O62" i="33" s="1"/>
  <c r="Q61" i="33"/>
  <c r="O61" i="33"/>
  <c r="H61" i="33"/>
  <c r="Q60" i="33"/>
  <c r="H60" i="33"/>
  <c r="O60" i="33" s="1"/>
  <c r="R59" i="33"/>
  <c r="Q59" i="33"/>
  <c r="P59" i="33"/>
  <c r="S64" i="33" s="1"/>
  <c r="O59" i="33"/>
  <c r="K59" i="33"/>
  <c r="J59" i="33"/>
  <c r="I59" i="33"/>
  <c r="H59" i="33"/>
  <c r="E59" i="33"/>
  <c r="D59" i="33"/>
  <c r="C59" i="33"/>
  <c r="F59" i="33" s="1"/>
  <c r="B57" i="33"/>
  <c r="G50" i="33"/>
  <c r="O50" i="33" s="1"/>
  <c r="G49" i="33"/>
  <c r="O49" i="33" s="1"/>
  <c r="Q48" i="33"/>
  <c r="S48" i="33" s="1"/>
  <c r="N48" i="33"/>
  <c r="M48" i="33"/>
  <c r="L48" i="33"/>
  <c r="G48" i="33"/>
  <c r="O48" i="33" s="1"/>
  <c r="F48" i="33"/>
  <c r="T50" i="33" s="1"/>
  <c r="E48" i="33"/>
  <c r="Q46" i="33"/>
  <c r="H46" i="33"/>
  <c r="O46" i="33" s="1"/>
  <c r="S45" i="33"/>
  <c r="Q45" i="33"/>
  <c r="H45" i="33"/>
  <c r="O45" i="33" s="1"/>
  <c r="S44" i="33"/>
  <c r="Q44" i="33"/>
  <c r="H44" i="33"/>
  <c r="S43" i="33"/>
  <c r="Q43" i="33"/>
  <c r="H43" i="33"/>
  <c r="Q42" i="33"/>
  <c r="S42" i="33" s="1"/>
  <c r="O42" i="33"/>
  <c r="H42" i="33"/>
  <c r="R41" i="33"/>
  <c r="S46" i="33" s="1"/>
  <c r="Q41" i="33"/>
  <c r="P41" i="33"/>
  <c r="S41" i="33" s="1"/>
  <c r="K41" i="33"/>
  <c r="J41" i="33"/>
  <c r="I41" i="33"/>
  <c r="O43" i="33" s="1"/>
  <c r="H41" i="33"/>
  <c r="O41" i="33" s="1"/>
  <c r="F41" i="33"/>
  <c r="T45" i="33" s="1"/>
  <c r="E41" i="33"/>
  <c r="D41" i="33"/>
  <c r="C41" i="33"/>
  <c r="B39" i="33"/>
  <c r="G32" i="33"/>
  <c r="O32" i="33" s="1"/>
  <c r="T32" i="33" s="1"/>
  <c r="G31" i="33"/>
  <c r="O31" i="33" s="1"/>
  <c r="S30" i="33"/>
  <c r="Q30" i="33"/>
  <c r="N30" i="33"/>
  <c r="M30" i="33"/>
  <c r="L30" i="33"/>
  <c r="O30" i="33" s="1"/>
  <c r="T30" i="33" s="1"/>
  <c r="G30" i="33"/>
  <c r="F30" i="33"/>
  <c r="T31" i="33" s="1"/>
  <c r="E30" i="33"/>
  <c r="Q28" i="33"/>
  <c r="S28" i="33" s="1"/>
  <c r="O28" i="33"/>
  <c r="H28" i="33"/>
  <c r="Q27" i="33"/>
  <c r="H27" i="33"/>
  <c r="Q26" i="33"/>
  <c r="H26" i="33"/>
  <c r="O26" i="33" s="1"/>
  <c r="Q25" i="33"/>
  <c r="H25" i="33"/>
  <c r="O25" i="33" s="1"/>
  <c r="Q24" i="33"/>
  <c r="H24" i="33"/>
  <c r="O24" i="33" s="1"/>
  <c r="R23" i="33"/>
  <c r="S23" i="33" s="1"/>
  <c r="Q23" i="33"/>
  <c r="P23" i="33"/>
  <c r="S24" i="33" s="1"/>
  <c r="K23" i="33"/>
  <c r="J23" i="33"/>
  <c r="O27" i="33" s="1"/>
  <c r="I23" i="33"/>
  <c r="H23" i="33"/>
  <c r="O23" i="33" s="1"/>
  <c r="E23" i="33"/>
  <c r="D23" i="33"/>
  <c r="C23" i="33"/>
  <c r="F23" i="33" s="1"/>
  <c r="B21" i="33"/>
  <c r="V16" i="33"/>
  <c r="T26" i="33" l="1"/>
  <c r="T28" i="33"/>
  <c r="T23" i="33"/>
  <c r="T25" i="33"/>
  <c r="T24" i="33"/>
  <c r="T78" i="33"/>
  <c r="T80" i="33"/>
  <c r="T82" i="33"/>
  <c r="T77" i="33"/>
  <c r="T81" i="33"/>
  <c r="T104" i="33"/>
  <c r="T66" i="33"/>
  <c r="T67" i="33"/>
  <c r="T120" i="33"/>
  <c r="T121" i="33"/>
  <c r="T113" i="33"/>
  <c r="T117" i="33"/>
  <c r="T118" i="33"/>
  <c r="T85" i="33"/>
  <c r="T139" i="33"/>
  <c r="T64" i="33"/>
  <c r="T59" i="33"/>
  <c r="T63" i="33"/>
  <c r="T60" i="33"/>
  <c r="T132" i="33"/>
  <c r="T136" i="33"/>
  <c r="T131" i="33"/>
  <c r="T135" i="33"/>
  <c r="S62" i="33"/>
  <c r="T62" i="33" s="1"/>
  <c r="T97" i="33"/>
  <c r="S116" i="33"/>
  <c r="T116" i="33" s="1"/>
  <c r="S27" i="33"/>
  <c r="T27" i="33" s="1"/>
  <c r="T48" i="33"/>
  <c r="S81" i="33"/>
  <c r="T102" i="33"/>
  <c r="S135" i="33"/>
  <c r="O135" i="33"/>
  <c r="T41" i="33"/>
  <c r="O44" i="33"/>
  <c r="S60" i="33"/>
  <c r="O68" i="33"/>
  <c r="T68" i="33" s="1"/>
  <c r="T95" i="33"/>
  <c r="O98" i="33"/>
  <c r="T98" i="33" s="1"/>
  <c r="S114" i="33"/>
  <c r="T114" i="33" s="1"/>
  <c r="O122" i="33"/>
  <c r="T122" i="33" s="1"/>
  <c r="O67" i="33"/>
  <c r="T43" i="33"/>
  <c r="S25" i="33"/>
  <c r="T46" i="33"/>
  <c r="S79" i="33"/>
  <c r="T79" i="33" s="1"/>
  <c r="T100" i="33"/>
  <c r="S133" i="33"/>
  <c r="T133" i="33" s="1"/>
  <c r="T49" i="33"/>
  <c r="T103" i="33"/>
  <c r="T44" i="33"/>
  <c r="S61" i="33"/>
  <c r="T61" i="33" s="1"/>
  <c r="T96" i="33"/>
  <c r="O120" i="33"/>
  <c r="T42" i="33"/>
  <c r="S115" i="33"/>
  <c r="T115" i="33" s="1"/>
  <c r="S26" i="33"/>
  <c r="S80" i="33"/>
  <c r="S134" i="33"/>
  <c r="T134" i="33" s="1"/>
  <c r="S59" i="33"/>
  <c r="S113" i="33"/>
  <c r="G140" i="32" l="1"/>
  <c r="O140" i="32" s="1"/>
  <c r="O139" i="32"/>
  <c r="G139" i="32"/>
  <c r="Q138" i="32"/>
  <c r="S138" i="32" s="1"/>
  <c r="N138" i="32"/>
  <c r="M138" i="32"/>
  <c r="L138" i="32"/>
  <c r="O138" i="32" s="1"/>
  <c r="G138" i="32"/>
  <c r="F138" i="32"/>
  <c r="E138" i="32"/>
  <c r="Q136" i="32"/>
  <c r="H136" i="32"/>
  <c r="O136" i="32" s="1"/>
  <c r="S135" i="32"/>
  <c r="Q135" i="32"/>
  <c r="O135" i="32"/>
  <c r="H135" i="32"/>
  <c r="Q134" i="32"/>
  <c r="H134" i="32"/>
  <c r="O134" i="32" s="1"/>
  <c r="S133" i="32"/>
  <c r="Q133" i="32"/>
  <c r="H133" i="32"/>
  <c r="Q132" i="32"/>
  <c r="H132" i="32"/>
  <c r="O132" i="32" s="1"/>
  <c r="S131" i="32"/>
  <c r="R131" i="32"/>
  <c r="Q131" i="32"/>
  <c r="P131" i="32"/>
  <c r="S132" i="32" s="1"/>
  <c r="K131" i="32"/>
  <c r="J131" i="32"/>
  <c r="O133" i="32" s="1"/>
  <c r="I131" i="32"/>
  <c r="H131" i="32"/>
  <c r="E131" i="32"/>
  <c r="D131" i="32"/>
  <c r="C131" i="32"/>
  <c r="F131" i="32" s="1"/>
  <c r="B129" i="32"/>
  <c r="G122" i="32"/>
  <c r="O122" i="32" s="1"/>
  <c r="G121" i="32"/>
  <c r="Q120" i="32"/>
  <c r="S120" i="32" s="1"/>
  <c r="N120" i="32"/>
  <c r="O121" i="32" s="1"/>
  <c r="M120" i="32"/>
  <c r="L120" i="32"/>
  <c r="O120" i="32" s="1"/>
  <c r="G120" i="32"/>
  <c r="F120" i="32"/>
  <c r="E120" i="32"/>
  <c r="Q118" i="32"/>
  <c r="H118" i="32"/>
  <c r="O118" i="32" s="1"/>
  <c r="S117" i="32"/>
  <c r="Q117" i="32"/>
  <c r="H117" i="32"/>
  <c r="Q116" i="32"/>
  <c r="H116" i="32"/>
  <c r="O116" i="32" s="1"/>
  <c r="S115" i="32"/>
  <c r="Q115" i="32"/>
  <c r="O115" i="32"/>
  <c r="H115" i="32"/>
  <c r="Q114" i="32"/>
  <c r="H114" i="32"/>
  <c r="O114" i="32" s="1"/>
  <c r="R113" i="32"/>
  <c r="Q113" i="32"/>
  <c r="P113" i="32"/>
  <c r="S118" i="32" s="1"/>
  <c r="O113" i="32"/>
  <c r="K113" i="32"/>
  <c r="J113" i="32"/>
  <c r="O117" i="32" s="1"/>
  <c r="I113" i="32"/>
  <c r="H113" i="32"/>
  <c r="E113" i="32"/>
  <c r="D113" i="32"/>
  <c r="C113" i="32"/>
  <c r="F113" i="32" s="1"/>
  <c r="B111" i="32"/>
  <c r="G104" i="32"/>
  <c r="O104" i="32" s="1"/>
  <c r="G103" i="32"/>
  <c r="Q102" i="32"/>
  <c r="S102" i="32" s="1"/>
  <c r="N102" i="32"/>
  <c r="M102" i="32"/>
  <c r="L102" i="32"/>
  <c r="O103" i="32" s="1"/>
  <c r="G102" i="32"/>
  <c r="O102" i="32" s="1"/>
  <c r="F102" i="32"/>
  <c r="T104" i="32" s="1"/>
  <c r="E102" i="32"/>
  <c r="Q100" i="32"/>
  <c r="S100" i="32" s="1"/>
  <c r="H100" i="32"/>
  <c r="O100" i="32" s="1"/>
  <c r="S99" i="32"/>
  <c r="Q99" i="32"/>
  <c r="H99" i="32"/>
  <c r="Q98" i="32"/>
  <c r="S98" i="32" s="1"/>
  <c r="H98" i="32"/>
  <c r="O98" i="32" s="1"/>
  <c r="S97" i="32"/>
  <c r="Q97" i="32"/>
  <c r="H97" i="32"/>
  <c r="Q96" i="32"/>
  <c r="S96" i="32" s="1"/>
  <c r="H96" i="32"/>
  <c r="O96" i="32" s="1"/>
  <c r="R95" i="32"/>
  <c r="Q95" i="32"/>
  <c r="S95" i="32" s="1"/>
  <c r="P95" i="32"/>
  <c r="K95" i="32"/>
  <c r="J95" i="32"/>
  <c r="O99" i="32" s="1"/>
  <c r="I95" i="32"/>
  <c r="O97" i="32" s="1"/>
  <c r="H95" i="32"/>
  <c r="O95" i="32" s="1"/>
  <c r="E95" i="32"/>
  <c r="D95" i="32"/>
  <c r="C95" i="32"/>
  <c r="F95" i="32" s="1"/>
  <c r="B93" i="32"/>
  <c r="G86" i="32"/>
  <c r="O86" i="32" s="1"/>
  <c r="T86" i="32" s="1"/>
  <c r="O85" i="32"/>
  <c r="G85" i="32"/>
  <c r="Q84" i="32"/>
  <c r="S84" i="32" s="1"/>
  <c r="N84" i="32"/>
  <c r="M84" i="32"/>
  <c r="L84" i="32"/>
  <c r="O84" i="32" s="1"/>
  <c r="G84" i="32"/>
  <c r="F84" i="32"/>
  <c r="T85" i="32" s="1"/>
  <c r="E84" i="32"/>
  <c r="Q82" i="32"/>
  <c r="H82" i="32"/>
  <c r="O82" i="32" s="1"/>
  <c r="S81" i="32"/>
  <c r="Q81" i="32"/>
  <c r="H81" i="32"/>
  <c r="Q80" i="32"/>
  <c r="H80" i="32"/>
  <c r="O80" i="32" s="1"/>
  <c r="S79" i="32"/>
  <c r="Q79" i="32"/>
  <c r="H79" i="32"/>
  <c r="Q78" i="32"/>
  <c r="H78" i="32"/>
  <c r="O78" i="32" s="1"/>
  <c r="S77" i="32"/>
  <c r="R77" i="32"/>
  <c r="Q77" i="32"/>
  <c r="P77" i="32"/>
  <c r="S78" i="32" s="1"/>
  <c r="K77" i="32"/>
  <c r="J77" i="32"/>
  <c r="O79" i="32" s="1"/>
  <c r="I77" i="32"/>
  <c r="H77" i="32"/>
  <c r="E77" i="32"/>
  <c r="D77" i="32"/>
  <c r="C77" i="32"/>
  <c r="F77" i="32" s="1"/>
  <c r="B75" i="32"/>
  <c r="G68" i="32"/>
  <c r="O68" i="32" s="1"/>
  <c r="G67" i="32"/>
  <c r="Q66" i="32"/>
  <c r="S66" i="32" s="1"/>
  <c r="N66" i="32"/>
  <c r="O67" i="32" s="1"/>
  <c r="M66" i="32"/>
  <c r="L66" i="32"/>
  <c r="O66" i="32" s="1"/>
  <c r="G66" i="32"/>
  <c r="F66" i="32"/>
  <c r="E66" i="32"/>
  <c r="Q64" i="32"/>
  <c r="H64" i="32"/>
  <c r="O64" i="32" s="1"/>
  <c r="S63" i="32"/>
  <c r="Q63" i="32"/>
  <c r="H63" i="32"/>
  <c r="Q62" i="32"/>
  <c r="H62" i="32"/>
  <c r="O62" i="32" s="1"/>
  <c r="S61" i="32"/>
  <c r="Q61" i="32"/>
  <c r="O61" i="32"/>
  <c r="H61" i="32"/>
  <c r="Q60" i="32"/>
  <c r="H60" i="32"/>
  <c r="O60" i="32" s="1"/>
  <c r="R59" i="32"/>
  <c r="Q59" i="32"/>
  <c r="P59" i="32"/>
  <c r="S64" i="32" s="1"/>
  <c r="O59" i="32"/>
  <c r="K59" i="32"/>
  <c r="J59" i="32"/>
  <c r="O63" i="32" s="1"/>
  <c r="I59" i="32"/>
  <c r="H59" i="32"/>
  <c r="E59" i="32"/>
  <c r="D59" i="32"/>
  <c r="C59" i="32"/>
  <c r="F59" i="32" s="1"/>
  <c r="B57" i="32"/>
  <c r="G50" i="32"/>
  <c r="O50" i="32" s="1"/>
  <c r="G49" i="32"/>
  <c r="Q48" i="32"/>
  <c r="S48" i="32" s="1"/>
  <c r="N48" i="32"/>
  <c r="M48" i="32"/>
  <c r="L48" i="32"/>
  <c r="O49" i="32" s="1"/>
  <c r="G48" i="32"/>
  <c r="O48" i="32" s="1"/>
  <c r="F48" i="32"/>
  <c r="E48" i="32"/>
  <c r="Q46" i="32"/>
  <c r="S46" i="32" s="1"/>
  <c r="H46" i="32"/>
  <c r="O46" i="32" s="1"/>
  <c r="S45" i="32"/>
  <c r="Q45" i="32"/>
  <c r="H45" i="32"/>
  <c r="Q44" i="32"/>
  <c r="S44" i="32" s="1"/>
  <c r="H44" i="32"/>
  <c r="S43" i="32"/>
  <c r="Q43" i="32"/>
  <c r="H43" i="32"/>
  <c r="Q42" i="32"/>
  <c r="S42" i="32" s="1"/>
  <c r="H42" i="32"/>
  <c r="O42" i="32" s="1"/>
  <c r="R41" i="32"/>
  <c r="Q41" i="32"/>
  <c r="S41" i="32" s="1"/>
  <c r="P41" i="32"/>
  <c r="K41" i="32"/>
  <c r="J41" i="32"/>
  <c r="O45" i="32" s="1"/>
  <c r="I41" i="32"/>
  <c r="O43" i="32" s="1"/>
  <c r="H41" i="32"/>
  <c r="O41" i="32" s="1"/>
  <c r="E41" i="32"/>
  <c r="D41" i="32"/>
  <c r="C41" i="32"/>
  <c r="F41" i="32" s="1"/>
  <c r="B39" i="32"/>
  <c r="G32" i="32"/>
  <c r="O32" i="32" s="1"/>
  <c r="T32" i="32" s="1"/>
  <c r="O31" i="32"/>
  <c r="G31" i="32"/>
  <c r="Q30" i="32"/>
  <c r="S30" i="32" s="1"/>
  <c r="N30" i="32"/>
  <c r="M30" i="32"/>
  <c r="L30" i="32"/>
  <c r="O30" i="32" s="1"/>
  <c r="T30" i="32" s="1"/>
  <c r="G30" i="32"/>
  <c r="F30" i="32"/>
  <c r="T31" i="32" s="1"/>
  <c r="E30" i="32"/>
  <c r="Q28" i="32"/>
  <c r="H28" i="32"/>
  <c r="O28" i="32" s="1"/>
  <c r="Q27" i="32"/>
  <c r="H27" i="32"/>
  <c r="Q26" i="32"/>
  <c r="H26" i="32"/>
  <c r="O26" i="32" s="1"/>
  <c r="S25" i="32"/>
  <c r="Q25" i="32"/>
  <c r="H25" i="32"/>
  <c r="Q24" i="32"/>
  <c r="H24" i="32"/>
  <c r="O24" i="32" s="1"/>
  <c r="S23" i="32"/>
  <c r="R23" i="32"/>
  <c r="Q23" i="32"/>
  <c r="P23" i="32"/>
  <c r="S24" i="32" s="1"/>
  <c r="K23" i="32"/>
  <c r="J23" i="32"/>
  <c r="O25" i="32" s="1"/>
  <c r="I23" i="32"/>
  <c r="H23" i="32"/>
  <c r="O23" i="32" s="1"/>
  <c r="E23" i="32"/>
  <c r="D23" i="32"/>
  <c r="C23" i="32"/>
  <c r="F23" i="32" s="1"/>
  <c r="B21" i="32"/>
  <c r="V16" i="32"/>
  <c r="G140" i="31"/>
  <c r="G139" i="31"/>
  <c r="O139" i="31" s="1"/>
  <c r="S138" i="31"/>
  <c r="Q138" i="31"/>
  <c r="N138" i="31"/>
  <c r="M138" i="31"/>
  <c r="O140" i="31" s="1"/>
  <c r="L138" i="31"/>
  <c r="G138" i="31"/>
  <c r="O138" i="31" s="1"/>
  <c r="E138" i="31"/>
  <c r="F138" i="31" s="1"/>
  <c r="Q136" i="31"/>
  <c r="O136" i="31"/>
  <c r="H136" i="31"/>
  <c r="Q135" i="31"/>
  <c r="H135" i="31"/>
  <c r="O135" i="31" s="1"/>
  <c r="Q134" i="31"/>
  <c r="O134" i="31"/>
  <c r="H134" i="31"/>
  <c r="Q133" i="31"/>
  <c r="H133" i="31"/>
  <c r="O133" i="31" s="1"/>
  <c r="T133" i="31" s="1"/>
  <c r="Q132" i="31"/>
  <c r="O132" i="31"/>
  <c r="H132" i="31"/>
  <c r="R131" i="31"/>
  <c r="S132" i="31" s="1"/>
  <c r="Q131" i="31"/>
  <c r="P131" i="31"/>
  <c r="S133" i="31" s="1"/>
  <c r="K131" i="31"/>
  <c r="J131" i="31"/>
  <c r="I131" i="31"/>
  <c r="H131" i="31"/>
  <c r="O131" i="31" s="1"/>
  <c r="F131" i="31"/>
  <c r="T132" i="31" s="1"/>
  <c r="E131" i="31"/>
  <c r="D131" i="31"/>
  <c r="C131" i="31"/>
  <c r="B129" i="31"/>
  <c r="G122" i="31"/>
  <c r="G121" i="31"/>
  <c r="O121" i="31" s="1"/>
  <c r="S120" i="31"/>
  <c r="Q120" i="31"/>
  <c r="N120" i="31"/>
  <c r="M120" i="31"/>
  <c r="O120" i="31" s="1"/>
  <c r="L120" i="31"/>
  <c r="G120" i="31"/>
  <c r="E120" i="31"/>
  <c r="F120" i="31" s="1"/>
  <c r="Q118" i="31"/>
  <c r="H118" i="31"/>
  <c r="Q117" i="31"/>
  <c r="H117" i="31"/>
  <c r="O117" i="31" s="1"/>
  <c r="Q116" i="31"/>
  <c r="H116" i="31"/>
  <c r="Q115" i="31"/>
  <c r="H115" i="31"/>
  <c r="O115" i="31" s="1"/>
  <c r="Q114" i="31"/>
  <c r="H114" i="31"/>
  <c r="R113" i="31"/>
  <c r="Q113" i="31"/>
  <c r="P113" i="31"/>
  <c r="S118" i="31" s="1"/>
  <c r="K113" i="31"/>
  <c r="O116" i="31" s="1"/>
  <c r="J113" i="31"/>
  <c r="I113" i="31"/>
  <c r="H113" i="31"/>
  <c r="E113" i="31"/>
  <c r="D113" i="31"/>
  <c r="F113" i="31" s="1"/>
  <c r="C113" i="31"/>
  <c r="B111" i="31"/>
  <c r="G104" i="31"/>
  <c r="G103" i="31"/>
  <c r="O103" i="31" s="1"/>
  <c r="S102" i="31"/>
  <c r="Q102" i="31"/>
  <c r="N102" i="31"/>
  <c r="M102" i="31"/>
  <c r="O104" i="31" s="1"/>
  <c r="L102" i="31"/>
  <c r="G102" i="31"/>
  <c r="O102" i="31" s="1"/>
  <c r="E102" i="31"/>
  <c r="F102" i="31" s="1"/>
  <c r="Q100" i="31"/>
  <c r="H100" i="31"/>
  <c r="Q99" i="31"/>
  <c r="H99" i="31"/>
  <c r="O99" i="31" s="1"/>
  <c r="S98" i="31"/>
  <c r="Q98" i="31"/>
  <c r="H98" i="31"/>
  <c r="Q97" i="31"/>
  <c r="H97" i="31"/>
  <c r="O97" i="31" s="1"/>
  <c r="S96" i="31"/>
  <c r="Q96" i="31"/>
  <c r="O96" i="31"/>
  <c r="H96" i="31"/>
  <c r="R95" i="31"/>
  <c r="Q95" i="31"/>
  <c r="P95" i="31"/>
  <c r="S97" i="31" s="1"/>
  <c r="K95" i="31"/>
  <c r="J95" i="31"/>
  <c r="I95" i="31"/>
  <c r="O100" i="31" s="1"/>
  <c r="H95" i="31"/>
  <c r="O95" i="31" s="1"/>
  <c r="F95" i="31"/>
  <c r="E95" i="31"/>
  <c r="D95" i="31"/>
  <c r="C95" i="31"/>
  <c r="B93" i="31"/>
  <c r="O86" i="31"/>
  <c r="G86" i="31"/>
  <c r="G85" i="31"/>
  <c r="O85" i="31" s="1"/>
  <c r="S84" i="31"/>
  <c r="Q84" i="31"/>
  <c r="N84" i="31"/>
  <c r="M84" i="31"/>
  <c r="L84" i="31"/>
  <c r="G84" i="31"/>
  <c r="O84" i="31" s="1"/>
  <c r="E84" i="31"/>
  <c r="F84" i="31" s="1"/>
  <c r="Q82" i="31"/>
  <c r="O82" i="31"/>
  <c r="H82" i="31"/>
  <c r="Q81" i="31"/>
  <c r="H81" i="31"/>
  <c r="O81" i="31" s="1"/>
  <c r="Q80" i="31"/>
  <c r="O80" i="31"/>
  <c r="H80" i="31"/>
  <c r="Q79" i="31"/>
  <c r="H79" i="31"/>
  <c r="O79" i="31" s="1"/>
  <c r="Q78" i="31"/>
  <c r="O78" i="31"/>
  <c r="H78" i="31"/>
  <c r="R77" i="31"/>
  <c r="S78" i="31" s="1"/>
  <c r="Q77" i="31"/>
  <c r="P77" i="31"/>
  <c r="S79" i="31" s="1"/>
  <c r="K77" i="31"/>
  <c r="J77" i="31"/>
  <c r="I77" i="31"/>
  <c r="H77" i="31"/>
  <c r="O77" i="31" s="1"/>
  <c r="F77" i="31"/>
  <c r="E77" i="31"/>
  <c r="D77" i="31"/>
  <c r="C77" i="31"/>
  <c r="B75" i="31"/>
  <c r="G68" i="31"/>
  <c r="G67" i="31"/>
  <c r="O67" i="31" s="1"/>
  <c r="S66" i="31"/>
  <c r="Q66" i="31"/>
  <c r="N66" i="31"/>
  <c r="M66" i="31"/>
  <c r="O66" i="31" s="1"/>
  <c r="L66" i="31"/>
  <c r="G66" i="31"/>
  <c r="E66" i="31"/>
  <c r="F66" i="31" s="1"/>
  <c r="Q64" i="31"/>
  <c r="H64" i="31"/>
  <c r="Q63" i="31"/>
  <c r="H63" i="31"/>
  <c r="O63" i="31" s="1"/>
  <c r="Q62" i="31"/>
  <c r="H62" i="31"/>
  <c r="Q61" i="31"/>
  <c r="H61" i="31"/>
  <c r="O61" i="31" s="1"/>
  <c r="Q60" i="31"/>
  <c r="H60" i="31"/>
  <c r="R59" i="31"/>
  <c r="Q59" i="31"/>
  <c r="P59" i="31"/>
  <c r="S64" i="31" s="1"/>
  <c r="K59" i="31"/>
  <c r="O62" i="31" s="1"/>
  <c r="J59" i="31"/>
  <c r="I59" i="31"/>
  <c r="H59" i="31"/>
  <c r="E59" i="31"/>
  <c r="D59" i="31"/>
  <c r="F59" i="31" s="1"/>
  <c r="C59" i="31"/>
  <c r="B57" i="31"/>
  <c r="G50" i="31"/>
  <c r="G49" i="31"/>
  <c r="O49" i="31" s="1"/>
  <c r="S48" i="31"/>
  <c r="Q48" i="31"/>
  <c r="N48" i="31"/>
  <c r="M48" i="31"/>
  <c r="O50" i="31" s="1"/>
  <c r="L48" i="31"/>
  <c r="G48" i="31"/>
  <c r="O48" i="31" s="1"/>
  <c r="E48" i="31"/>
  <c r="F48" i="31" s="1"/>
  <c r="Q46" i="31"/>
  <c r="H46" i="31"/>
  <c r="Q45" i="31"/>
  <c r="H45" i="31"/>
  <c r="O45" i="31" s="1"/>
  <c r="S44" i="31"/>
  <c r="Q44" i="31"/>
  <c r="H44" i="31"/>
  <c r="Q43" i="31"/>
  <c r="H43" i="31"/>
  <c r="O43" i="31" s="1"/>
  <c r="S42" i="31"/>
  <c r="Q42" i="31"/>
  <c r="H42" i="31"/>
  <c r="R41" i="31"/>
  <c r="Q41" i="31"/>
  <c r="P41" i="31"/>
  <c r="S43" i="31" s="1"/>
  <c r="K41" i="31"/>
  <c r="O42" i="31" s="1"/>
  <c r="J41" i="31"/>
  <c r="I41" i="31"/>
  <c r="O44" i="31" s="1"/>
  <c r="H41" i="31"/>
  <c r="O41" i="31" s="1"/>
  <c r="F41" i="31"/>
  <c r="E41" i="31"/>
  <c r="D41" i="31"/>
  <c r="C41" i="31"/>
  <c r="B39" i="31"/>
  <c r="O32" i="31"/>
  <c r="G32" i="31"/>
  <c r="G31" i="31"/>
  <c r="O31" i="31" s="1"/>
  <c r="S30" i="31"/>
  <c r="Q30" i="31"/>
  <c r="N30" i="31"/>
  <c r="M30" i="31"/>
  <c r="L30" i="31"/>
  <c r="G30" i="31"/>
  <c r="O30" i="31" s="1"/>
  <c r="E30" i="31"/>
  <c r="F30" i="31" s="1"/>
  <c r="Q28" i="31"/>
  <c r="O28" i="31"/>
  <c r="H28" i="31"/>
  <c r="Q27" i="31"/>
  <c r="H27" i="31"/>
  <c r="O27" i="31" s="1"/>
  <c r="Q26" i="31"/>
  <c r="O26" i="31"/>
  <c r="H26" i="31"/>
  <c r="Q25" i="31"/>
  <c r="H25" i="31"/>
  <c r="O25" i="31" s="1"/>
  <c r="Q24" i="31"/>
  <c r="O24" i="31"/>
  <c r="H24" i="31"/>
  <c r="R23" i="31"/>
  <c r="S24" i="31" s="1"/>
  <c r="Q23" i="31"/>
  <c r="P23" i="31"/>
  <c r="S25" i="31" s="1"/>
  <c r="K23" i="31"/>
  <c r="J23" i="31"/>
  <c r="I23" i="31"/>
  <c r="H23" i="31"/>
  <c r="O23" i="31" s="1"/>
  <c r="F23" i="31"/>
  <c r="E23" i="31"/>
  <c r="D23" i="31"/>
  <c r="C23" i="31"/>
  <c r="B21" i="31"/>
  <c r="S25" i="30"/>
  <c r="G140" i="30"/>
  <c r="G139" i="30"/>
  <c r="O139" i="30" s="1"/>
  <c r="Q138" i="30"/>
  <c r="S138" i="30" s="1"/>
  <c r="N138" i="30"/>
  <c r="M138" i="30"/>
  <c r="O140" i="30" s="1"/>
  <c r="L138" i="30"/>
  <c r="G138" i="30"/>
  <c r="E138" i="30"/>
  <c r="F138" i="30" s="1"/>
  <c r="Q136" i="30"/>
  <c r="H136" i="30"/>
  <c r="O136" i="30" s="1"/>
  <c r="Q135" i="30"/>
  <c r="S135" i="30" s="1"/>
  <c r="H135" i="30"/>
  <c r="O135" i="30" s="1"/>
  <c r="Q134" i="30"/>
  <c r="H134" i="30"/>
  <c r="O134" i="30" s="1"/>
  <c r="Q133" i="30"/>
  <c r="H133" i="30"/>
  <c r="O133" i="30" s="1"/>
  <c r="Q132" i="30"/>
  <c r="H132" i="30"/>
  <c r="O132" i="30" s="1"/>
  <c r="R131" i="30"/>
  <c r="Q131" i="30"/>
  <c r="P131" i="30"/>
  <c r="S132" i="30" s="1"/>
  <c r="K131" i="30"/>
  <c r="O131" i="30" s="1"/>
  <c r="J131" i="30"/>
  <c r="I131" i="30"/>
  <c r="H131" i="30"/>
  <c r="E131" i="30"/>
  <c r="D131" i="30"/>
  <c r="C131" i="30"/>
  <c r="F131" i="30" s="1"/>
  <c r="G122" i="30"/>
  <c r="O122" i="30" s="1"/>
  <c r="O121" i="30"/>
  <c r="G121" i="30"/>
  <c r="S120" i="30"/>
  <c r="Q120" i="30"/>
  <c r="N120" i="30"/>
  <c r="M120" i="30"/>
  <c r="L120" i="30"/>
  <c r="G120" i="30"/>
  <c r="O120" i="30" s="1"/>
  <c r="E120" i="30"/>
  <c r="F120" i="30" s="1"/>
  <c r="Q118" i="30"/>
  <c r="H118" i="30"/>
  <c r="Q117" i="30"/>
  <c r="S117" i="30" s="1"/>
  <c r="H117" i="30"/>
  <c r="O117" i="30" s="1"/>
  <c r="Q116" i="30"/>
  <c r="S116" i="30" s="1"/>
  <c r="H116" i="30"/>
  <c r="O116" i="30" s="1"/>
  <c r="Q115" i="30"/>
  <c r="H115" i="30"/>
  <c r="O115" i="30" s="1"/>
  <c r="Q114" i="30"/>
  <c r="S114" i="30" s="1"/>
  <c r="H114" i="30"/>
  <c r="O114" i="30" s="1"/>
  <c r="S113" i="30"/>
  <c r="R113" i="30"/>
  <c r="Q113" i="30"/>
  <c r="P113" i="30"/>
  <c r="S118" i="30" s="1"/>
  <c r="K113" i="30"/>
  <c r="J113" i="30"/>
  <c r="I113" i="30"/>
  <c r="O118" i="30" s="1"/>
  <c r="H113" i="30"/>
  <c r="O113" i="30" s="1"/>
  <c r="E113" i="30"/>
  <c r="F113" i="30" s="1"/>
  <c r="D113" i="30"/>
  <c r="C113" i="30"/>
  <c r="G104" i="30"/>
  <c r="O104" i="30" s="1"/>
  <c r="G103" i="30"/>
  <c r="O103" i="30" s="1"/>
  <c r="Q102" i="30"/>
  <c r="S102" i="30" s="1"/>
  <c r="O102" i="30"/>
  <c r="N102" i="30"/>
  <c r="M102" i="30"/>
  <c r="L102" i="30"/>
  <c r="G102" i="30"/>
  <c r="E102" i="30"/>
  <c r="F102" i="30" s="1"/>
  <c r="Q100" i="30"/>
  <c r="H100" i="30"/>
  <c r="O100" i="30" s="1"/>
  <c r="Q99" i="30"/>
  <c r="H99" i="30"/>
  <c r="O99" i="30" s="1"/>
  <c r="Q98" i="30"/>
  <c r="H98" i="30"/>
  <c r="O98" i="30" s="1"/>
  <c r="Q97" i="30"/>
  <c r="H97" i="30"/>
  <c r="O97" i="30" s="1"/>
  <c r="Q96" i="30"/>
  <c r="H96" i="30"/>
  <c r="O96" i="30" s="1"/>
  <c r="R95" i="30"/>
  <c r="Q95" i="30"/>
  <c r="P95" i="30"/>
  <c r="S99" i="30" s="1"/>
  <c r="K95" i="30"/>
  <c r="J95" i="30"/>
  <c r="I95" i="30"/>
  <c r="H95" i="30"/>
  <c r="O95" i="30" s="1"/>
  <c r="E95" i="30"/>
  <c r="D95" i="30"/>
  <c r="C95" i="30"/>
  <c r="F95" i="30" s="1"/>
  <c r="G86" i="30"/>
  <c r="O86" i="30" s="1"/>
  <c r="G85" i="30"/>
  <c r="Q84" i="30"/>
  <c r="S84" i="30" s="1"/>
  <c r="N84" i="30"/>
  <c r="M84" i="30"/>
  <c r="L84" i="30"/>
  <c r="O85" i="30" s="1"/>
  <c r="G84" i="30"/>
  <c r="O84" i="30" s="1"/>
  <c r="F84" i="30"/>
  <c r="T85" i="30" s="1"/>
  <c r="E84" i="30"/>
  <c r="Q82" i="30"/>
  <c r="H82" i="30"/>
  <c r="O82" i="30" s="1"/>
  <c r="Q81" i="30"/>
  <c r="S81" i="30" s="1"/>
  <c r="H81" i="30"/>
  <c r="O81" i="30" s="1"/>
  <c r="Q80" i="30"/>
  <c r="H80" i="30"/>
  <c r="O80" i="30" s="1"/>
  <c r="Q79" i="30"/>
  <c r="H79" i="30"/>
  <c r="O79" i="30" s="1"/>
  <c r="Q78" i="30"/>
  <c r="S78" i="30" s="1"/>
  <c r="H78" i="30"/>
  <c r="O78" i="30" s="1"/>
  <c r="R77" i="30"/>
  <c r="Q77" i="30"/>
  <c r="P77" i="30"/>
  <c r="S80" i="30" s="1"/>
  <c r="K77" i="30"/>
  <c r="J77" i="30"/>
  <c r="I77" i="30"/>
  <c r="H77" i="30"/>
  <c r="O77" i="30" s="1"/>
  <c r="E77" i="30"/>
  <c r="D77" i="30"/>
  <c r="C77" i="30"/>
  <c r="F77" i="30" s="1"/>
  <c r="G68" i="30"/>
  <c r="O68" i="30" s="1"/>
  <c r="G67" i="30"/>
  <c r="O67" i="30" s="1"/>
  <c r="S66" i="30"/>
  <c r="Q66" i="30"/>
  <c r="N66" i="30"/>
  <c r="M66" i="30"/>
  <c r="L66" i="30"/>
  <c r="G66" i="30"/>
  <c r="O66" i="30" s="1"/>
  <c r="E66" i="30"/>
  <c r="F66" i="30" s="1"/>
  <c r="Q64" i="30"/>
  <c r="S64" i="30" s="1"/>
  <c r="O64" i="30"/>
  <c r="H64" i="30"/>
  <c r="Q63" i="30"/>
  <c r="H63" i="30"/>
  <c r="O63" i="30" s="1"/>
  <c r="Q62" i="30"/>
  <c r="S62" i="30" s="1"/>
  <c r="H62" i="30"/>
  <c r="O62" i="30" s="1"/>
  <c r="Q61" i="30"/>
  <c r="H61" i="30"/>
  <c r="O61" i="30" s="1"/>
  <c r="Q60" i="30"/>
  <c r="S60" i="30" s="1"/>
  <c r="H60" i="30"/>
  <c r="O60" i="30" s="1"/>
  <c r="R59" i="30"/>
  <c r="S59" i="30" s="1"/>
  <c r="Q59" i="30"/>
  <c r="P59" i="30"/>
  <c r="S61" i="30" s="1"/>
  <c r="K59" i="30"/>
  <c r="J59" i="30"/>
  <c r="I59" i="30"/>
  <c r="H59" i="30"/>
  <c r="O59" i="30" s="1"/>
  <c r="E59" i="30"/>
  <c r="D59" i="30"/>
  <c r="C59" i="30"/>
  <c r="F59" i="30" s="1"/>
  <c r="G50" i="30"/>
  <c r="O50" i="30" s="1"/>
  <c r="T50" i="30" s="1"/>
  <c r="G49" i="30"/>
  <c r="O49" i="30" s="1"/>
  <c r="Q48" i="30"/>
  <c r="S48" i="30" s="1"/>
  <c r="N48" i="30"/>
  <c r="M48" i="30"/>
  <c r="L48" i="30"/>
  <c r="O48" i="30" s="1"/>
  <c r="T48" i="30" s="1"/>
  <c r="G48" i="30"/>
  <c r="F48" i="30"/>
  <c r="T49" i="30" s="1"/>
  <c r="E48" i="30"/>
  <c r="Q46" i="30"/>
  <c r="H46" i="30"/>
  <c r="O46" i="30" s="1"/>
  <c r="Q45" i="30"/>
  <c r="S45" i="30" s="1"/>
  <c r="O45" i="30"/>
  <c r="H45" i="30"/>
  <c r="Q44" i="30"/>
  <c r="H44" i="30"/>
  <c r="O44" i="30" s="1"/>
  <c r="Q43" i="30"/>
  <c r="H43" i="30"/>
  <c r="O43" i="30" s="1"/>
  <c r="Q42" i="30"/>
  <c r="H42" i="30"/>
  <c r="O42" i="30" s="1"/>
  <c r="R41" i="30"/>
  <c r="Q41" i="30"/>
  <c r="P41" i="30"/>
  <c r="S42" i="30" s="1"/>
  <c r="K41" i="30"/>
  <c r="J41" i="30"/>
  <c r="O41" i="30" s="1"/>
  <c r="I41" i="30"/>
  <c r="H41" i="30"/>
  <c r="E41" i="30"/>
  <c r="D41" i="30"/>
  <c r="C41" i="30"/>
  <c r="F41" i="30" s="1"/>
  <c r="G32" i="30"/>
  <c r="O32" i="30" s="1"/>
  <c r="G31" i="30"/>
  <c r="O31" i="30" s="1"/>
  <c r="S30" i="30"/>
  <c r="Q30" i="30"/>
  <c r="N30" i="30"/>
  <c r="M30" i="30"/>
  <c r="L30" i="30"/>
  <c r="G30" i="30"/>
  <c r="O30" i="30" s="1"/>
  <c r="E30" i="30"/>
  <c r="F30" i="30" s="1"/>
  <c r="S28" i="30"/>
  <c r="Q28" i="30"/>
  <c r="H28" i="30"/>
  <c r="Q27" i="30"/>
  <c r="S27" i="30" s="1"/>
  <c r="H27" i="30"/>
  <c r="O27" i="30" s="1"/>
  <c r="Q26" i="30"/>
  <c r="S26" i="30" s="1"/>
  <c r="O26" i="30"/>
  <c r="H26" i="30"/>
  <c r="Q25" i="30"/>
  <c r="H25" i="30"/>
  <c r="O25" i="30" s="1"/>
  <c r="Q24" i="30"/>
  <c r="S24" i="30" s="1"/>
  <c r="H24" i="30"/>
  <c r="O24" i="30" s="1"/>
  <c r="R23" i="30"/>
  <c r="Q23" i="30"/>
  <c r="P23" i="30"/>
  <c r="S23" i="30" s="1"/>
  <c r="K23" i="30"/>
  <c r="J23" i="30"/>
  <c r="I23" i="30"/>
  <c r="O28" i="30" s="1"/>
  <c r="H23" i="30"/>
  <c r="O23" i="30" s="1"/>
  <c r="E23" i="30"/>
  <c r="D23" i="30"/>
  <c r="F23" i="30" s="1"/>
  <c r="C23" i="30"/>
  <c r="G140" i="29"/>
  <c r="O140" i="29" s="1"/>
  <c r="G139" i="29"/>
  <c r="S138" i="29"/>
  <c r="Q138" i="29"/>
  <c r="N138" i="29"/>
  <c r="M138" i="29"/>
  <c r="O139" i="29" s="1"/>
  <c r="L138" i="29"/>
  <c r="G138" i="29"/>
  <c r="O138" i="29" s="1"/>
  <c r="F138" i="29"/>
  <c r="E138" i="29"/>
  <c r="Q136" i="29"/>
  <c r="H136" i="29"/>
  <c r="Q135" i="29"/>
  <c r="S135" i="29" s="1"/>
  <c r="H135" i="29"/>
  <c r="Q134" i="29"/>
  <c r="S134" i="29" s="1"/>
  <c r="H134" i="29"/>
  <c r="O134" i="29" s="1"/>
  <c r="Q133" i="29"/>
  <c r="H133" i="29"/>
  <c r="O133" i="29" s="1"/>
  <c r="Q132" i="29"/>
  <c r="S132" i="29" s="1"/>
  <c r="H132" i="29"/>
  <c r="R131" i="29"/>
  <c r="Q131" i="29"/>
  <c r="P131" i="29"/>
  <c r="S136" i="29" s="1"/>
  <c r="K131" i="29"/>
  <c r="O131" i="29" s="1"/>
  <c r="J131" i="29"/>
  <c r="I131" i="29"/>
  <c r="O136" i="29" s="1"/>
  <c r="H131" i="29"/>
  <c r="E131" i="29"/>
  <c r="D131" i="29"/>
  <c r="C131" i="29"/>
  <c r="G122" i="29"/>
  <c r="O122" i="29" s="1"/>
  <c r="O121" i="29"/>
  <c r="G121" i="29"/>
  <c r="Q120" i="29"/>
  <c r="S120" i="29" s="1"/>
  <c r="O120" i="29"/>
  <c r="N120" i="29"/>
  <c r="M120" i="29"/>
  <c r="L120" i="29"/>
  <c r="G120" i="29"/>
  <c r="E120" i="29"/>
  <c r="F120" i="29" s="1"/>
  <c r="Q118" i="29"/>
  <c r="H118" i="29"/>
  <c r="O118" i="29" s="1"/>
  <c r="Q117" i="29"/>
  <c r="H117" i="29"/>
  <c r="Q116" i="29"/>
  <c r="S116" i="29" s="1"/>
  <c r="H116" i="29"/>
  <c r="S115" i="29"/>
  <c r="Q115" i="29"/>
  <c r="O115" i="29"/>
  <c r="H115" i="29"/>
  <c r="Q114" i="29"/>
  <c r="H114" i="29"/>
  <c r="O114" i="29" s="1"/>
  <c r="R113" i="29"/>
  <c r="Q113" i="29"/>
  <c r="S113" i="29" s="1"/>
  <c r="P113" i="29"/>
  <c r="S118" i="29" s="1"/>
  <c r="K113" i="29"/>
  <c r="J113" i="29"/>
  <c r="I113" i="29"/>
  <c r="O117" i="29" s="1"/>
  <c r="H113" i="29"/>
  <c r="O113" i="29" s="1"/>
  <c r="E113" i="29"/>
  <c r="F113" i="29" s="1"/>
  <c r="D113" i="29"/>
  <c r="C113" i="29"/>
  <c r="O104" i="29"/>
  <c r="G104" i="29"/>
  <c r="G103" i="29"/>
  <c r="S102" i="29"/>
  <c r="Q102" i="29"/>
  <c r="O102" i="29"/>
  <c r="N102" i="29"/>
  <c r="M102" i="29"/>
  <c r="L102" i="29"/>
  <c r="O103" i="29" s="1"/>
  <c r="G102" i="29"/>
  <c r="F102" i="29"/>
  <c r="T104" i="29" s="1"/>
  <c r="E102" i="29"/>
  <c r="Q100" i="29"/>
  <c r="H100" i="29"/>
  <c r="Q99" i="29"/>
  <c r="H99" i="29"/>
  <c r="Q98" i="29"/>
  <c r="H98" i="29"/>
  <c r="Q97" i="29"/>
  <c r="H97" i="29"/>
  <c r="Q96" i="29"/>
  <c r="H96" i="29"/>
  <c r="R95" i="29"/>
  <c r="Q95" i="29"/>
  <c r="P95" i="29"/>
  <c r="S99" i="29" s="1"/>
  <c r="K95" i="29"/>
  <c r="J95" i="29"/>
  <c r="I95" i="29"/>
  <c r="O96" i="29" s="1"/>
  <c r="H95" i="29"/>
  <c r="E95" i="29"/>
  <c r="D95" i="29"/>
  <c r="C95" i="29"/>
  <c r="F95" i="29" s="1"/>
  <c r="G86" i="29"/>
  <c r="O86" i="29" s="1"/>
  <c r="G85" i="29"/>
  <c r="S84" i="29"/>
  <c r="Q84" i="29"/>
  <c r="N84" i="29"/>
  <c r="M84" i="29"/>
  <c r="L84" i="29"/>
  <c r="O85" i="29" s="1"/>
  <c r="G84" i="29"/>
  <c r="O84" i="29" s="1"/>
  <c r="T84" i="29" s="1"/>
  <c r="F84" i="29"/>
  <c r="T85" i="29" s="1"/>
  <c r="E84" i="29"/>
  <c r="Q82" i="29"/>
  <c r="S82" i="29" s="1"/>
  <c r="H82" i="29"/>
  <c r="Q81" i="29"/>
  <c r="H81" i="29"/>
  <c r="Q80" i="29"/>
  <c r="H80" i="29"/>
  <c r="Q79" i="29"/>
  <c r="H79" i="29"/>
  <c r="Q78" i="29"/>
  <c r="S78" i="29" s="1"/>
  <c r="H78" i="29"/>
  <c r="S77" i="29"/>
  <c r="R77" i="29"/>
  <c r="S79" i="29" s="1"/>
  <c r="Q77" i="29"/>
  <c r="P77" i="29"/>
  <c r="S80" i="29" s="1"/>
  <c r="K77" i="29"/>
  <c r="J77" i="29"/>
  <c r="I77" i="29"/>
  <c r="O82" i="29" s="1"/>
  <c r="H77" i="29"/>
  <c r="E77" i="29"/>
  <c r="D77" i="29"/>
  <c r="C77" i="29"/>
  <c r="G68" i="29"/>
  <c r="G67" i="29"/>
  <c r="O67" i="29" s="1"/>
  <c r="Q66" i="29"/>
  <c r="S66" i="29" s="1"/>
  <c r="N66" i="29"/>
  <c r="M66" i="29"/>
  <c r="L66" i="29"/>
  <c r="O66" i="29" s="1"/>
  <c r="T66" i="29" s="1"/>
  <c r="G66" i="29"/>
  <c r="F66" i="29"/>
  <c r="T67" i="29" s="1"/>
  <c r="E66" i="29"/>
  <c r="Q64" i="29"/>
  <c r="S64" i="29" s="1"/>
  <c r="H64" i="29"/>
  <c r="O64" i="29" s="1"/>
  <c r="Q63" i="29"/>
  <c r="H63" i="29"/>
  <c r="Q62" i="29"/>
  <c r="H62" i="29"/>
  <c r="S61" i="29"/>
  <c r="Q61" i="29"/>
  <c r="H61" i="29"/>
  <c r="Q60" i="29"/>
  <c r="H60" i="29"/>
  <c r="R59" i="29"/>
  <c r="Q59" i="29"/>
  <c r="S59" i="29" s="1"/>
  <c r="P59" i="29"/>
  <c r="S63" i="29" s="1"/>
  <c r="K59" i="29"/>
  <c r="J59" i="29"/>
  <c r="I59" i="29"/>
  <c r="O60" i="29" s="1"/>
  <c r="H59" i="29"/>
  <c r="E59" i="29"/>
  <c r="D59" i="29"/>
  <c r="C59" i="29"/>
  <c r="F59" i="29" s="1"/>
  <c r="O50" i="29"/>
  <c r="T50" i="29" s="1"/>
  <c r="G50" i="29"/>
  <c r="O49" i="29"/>
  <c r="G49" i="29"/>
  <c r="Q48" i="29"/>
  <c r="S48" i="29" s="1"/>
  <c r="N48" i="29"/>
  <c r="M48" i="29"/>
  <c r="L48" i="29"/>
  <c r="G48" i="29"/>
  <c r="O48" i="29" s="1"/>
  <c r="F48" i="29"/>
  <c r="E48" i="29"/>
  <c r="S46" i="29"/>
  <c r="Q46" i="29"/>
  <c r="H46" i="29"/>
  <c r="S45" i="29"/>
  <c r="Q45" i="29"/>
  <c r="H45" i="29"/>
  <c r="Q44" i="29"/>
  <c r="S44" i="29" s="1"/>
  <c r="H44" i="29"/>
  <c r="S43" i="29"/>
  <c r="Q43" i="29"/>
  <c r="H43" i="29"/>
  <c r="S42" i="29"/>
  <c r="Q42" i="29"/>
  <c r="H42" i="29"/>
  <c r="R41" i="29"/>
  <c r="Q41" i="29"/>
  <c r="S41" i="29" s="1"/>
  <c r="P41" i="29"/>
  <c r="K41" i="29"/>
  <c r="J41" i="29"/>
  <c r="I41" i="29"/>
  <c r="O44" i="29" s="1"/>
  <c r="H41" i="29"/>
  <c r="E41" i="29"/>
  <c r="D41" i="29"/>
  <c r="C41" i="29"/>
  <c r="O32" i="29"/>
  <c r="G32" i="29"/>
  <c r="G31" i="29"/>
  <c r="O31" i="29" s="1"/>
  <c r="Q30" i="29"/>
  <c r="S30" i="29" s="1"/>
  <c r="O30" i="29"/>
  <c r="N30" i="29"/>
  <c r="M30" i="29"/>
  <c r="L30" i="29"/>
  <c r="G30" i="29"/>
  <c r="E30" i="29"/>
  <c r="F30" i="29" s="1"/>
  <c r="Q28" i="29"/>
  <c r="H28" i="29"/>
  <c r="Q27" i="29"/>
  <c r="H27" i="29"/>
  <c r="Q26" i="29"/>
  <c r="H26" i="29"/>
  <c r="Q25" i="29"/>
  <c r="H25" i="29"/>
  <c r="Q24" i="29"/>
  <c r="H24" i="29"/>
  <c r="S23" i="29"/>
  <c r="R23" i="29"/>
  <c r="Q23" i="29"/>
  <c r="P23" i="29"/>
  <c r="S25" i="29" s="1"/>
  <c r="K23" i="29"/>
  <c r="J23" i="29"/>
  <c r="I23" i="29"/>
  <c r="O25" i="29" s="1"/>
  <c r="H23" i="29"/>
  <c r="E23" i="29"/>
  <c r="D23" i="29"/>
  <c r="F23" i="29" s="1"/>
  <c r="C23" i="29"/>
  <c r="C23" i="28"/>
  <c r="D23" i="28"/>
  <c r="E23" i="28"/>
  <c r="F23" i="28"/>
  <c r="H23" i="28"/>
  <c r="I23" i="28"/>
  <c r="O26" i="28" s="1"/>
  <c r="J23" i="28"/>
  <c r="O27" i="28" s="1"/>
  <c r="K23" i="28"/>
  <c r="O23" i="28"/>
  <c r="P23" i="28"/>
  <c r="S23" i="28" s="1"/>
  <c r="Q23" i="28"/>
  <c r="R23" i="28"/>
  <c r="S25" i="28" s="1"/>
  <c r="T25" i="28" s="1"/>
  <c r="H24" i="28"/>
  <c r="Q24" i="28"/>
  <c r="H25" i="28"/>
  <c r="O25" i="28"/>
  <c r="Q25" i="28"/>
  <c r="H26" i="28"/>
  <c r="Q26" i="28"/>
  <c r="H27" i="28"/>
  <c r="Q27" i="28"/>
  <c r="H28" i="28"/>
  <c r="O28" i="28"/>
  <c r="Q28" i="28"/>
  <c r="E30" i="28"/>
  <c r="F30" i="28" s="1"/>
  <c r="G30" i="28"/>
  <c r="L30" i="28"/>
  <c r="O32" i="28" s="1"/>
  <c r="M30" i="28"/>
  <c r="O31" i="28" s="1"/>
  <c r="N30" i="28"/>
  <c r="O30" i="28"/>
  <c r="Q30" i="28"/>
  <c r="S30" i="28"/>
  <c r="G31" i="28"/>
  <c r="G32" i="28"/>
  <c r="C41" i="28"/>
  <c r="D41" i="28"/>
  <c r="E41" i="28"/>
  <c r="F41" i="28"/>
  <c r="H41" i="28"/>
  <c r="O41" i="28" s="1"/>
  <c r="I41" i="28"/>
  <c r="J41" i="28"/>
  <c r="K41" i="28"/>
  <c r="O45" i="28" s="1"/>
  <c r="P41" i="28"/>
  <c r="Q41" i="28"/>
  <c r="R41" i="28"/>
  <c r="S43" i="28" s="1"/>
  <c r="S41" i="28"/>
  <c r="H42" i="28"/>
  <c r="O42" i="28"/>
  <c r="Q42" i="28"/>
  <c r="S42" i="28" s="1"/>
  <c r="H43" i="28"/>
  <c r="O43" i="28" s="1"/>
  <c r="Q43" i="28"/>
  <c r="H44" i="28"/>
  <c r="O44" i="28"/>
  <c r="Q44" i="28"/>
  <c r="S44" i="28"/>
  <c r="T44" i="28"/>
  <c r="H45" i="28"/>
  <c r="Q45" i="28"/>
  <c r="S45" i="28" s="1"/>
  <c r="H46" i="28"/>
  <c r="Q46" i="28"/>
  <c r="S46" i="28"/>
  <c r="E48" i="28"/>
  <c r="F48" i="28"/>
  <c r="G48" i="28"/>
  <c r="O48" i="28" s="1"/>
  <c r="L48" i="28"/>
  <c r="M48" i="28"/>
  <c r="N48" i="28"/>
  <c r="Q48" i="28"/>
  <c r="S48" i="28"/>
  <c r="G49" i="28"/>
  <c r="O49" i="28"/>
  <c r="G50" i="28"/>
  <c r="O50" i="28" s="1"/>
  <c r="C59" i="28"/>
  <c r="F59" i="28" s="1"/>
  <c r="D59" i="28"/>
  <c r="E59" i="28"/>
  <c r="H59" i="28"/>
  <c r="I59" i="28"/>
  <c r="O64" i="28" s="1"/>
  <c r="J59" i="28"/>
  <c r="K59" i="28"/>
  <c r="O63" i="28" s="1"/>
  <c r="O59" i="28"/>
  <c r="P59" i="28"/>
  <c r="S61" i="28" s="1"/>
  <c r="Q59" i="28"/>
  <c r="R59" i="28"/>
  <c r="H60" i="28"/>
  <c r="Q60" i="28"/>
  <c r="H61" i="28"/>
  <c r="O61" i="28"/>
  <c r="Q61" i="28"/>
  <c r="H62" i="28"/>
  <c r="O62" i="28" s="1"/>
  <c r="Q62" i="28"/>
  <c r="H63" i="28"/>
  <c r="Q63" i="28"/>
  <c r="H64" i="28"/>
  <c r="Q64" i="28"/>
  <c r="E66" i="28"/>
  <c r="F66" i="28"/>
  <c r="T67" i="28" s="1"/>
  <c r="G66" i="28"/>
  <c r="L66" i="28"/>
  <c r="O68" i="28" s="1"/>
  <c r="T68" i="28" s="1"/>
  <c r="M66" i="28"/>
  <c r="N66" i="28"/>
  <c r="O66" i="28"/>
  <c r="T66" i="28" s="1"/>
  <c r="Q66" i="28"/>
  <c r="S66" i="28"/>
  <c r="G67" i="28"/>
  <c r="O67" i="28" s="1"/>
  <c r="G68" i="28"/>
  <c r="C77" i="28"/>
  <c r="F77" i="28" s="1"/>
  <c r="D77" i="28"/>
  <c r="E77" i="28"/>
  <c r="H77" i="28"/>
  <c r="O77" i="28" s="1"/>
  <c r="I77" i="28"/>
  <c r="O79" i="28" s="1"/>
  <c r="J77" i="28"/>
  <c r="K77" i="28"/>
  <c r="P77" i="28"/>
  <c r="S80" i="28" s="1"/>
  <c r="Q77" i="28"/>
  <c r="R77" i="28"/>
  <c r="S78" i="28" s="1"/>
  <c r="S77" i="28"/>
  <c r="H78" i="28"/>
  <c r="O78" i="28" s="1"/>
  <c r="Q78" i="28"/>
  <c r="H79" i="28"/>
  <c r="Q79" i="28"/>
  <c r="H80" i="28"/>
  <c r="O80" i="28"/>
  <c r="Q80" i="28"/>
  <c r="H81" i="28"/>
  <c r="O81" i="28" s="1"/>
  <c r="Q81" i="28"/>
  <c r="H82" i="28"/>
  <c r="O82" i="28"/>
  <c r="Q82" i="28"/>
  <c r="S82" i="28"/>
  <c r="E84" i="28"/>
  <c r="F84" i="28"/>
  <c r="T85" i="28" s="1"/>
  <c r="G84" i="28"/>
  <c r="O84" i="28" s="1"/>
  <c r="T84" i="28" s="1"/>
  <c r="L84" i="28"/>
  <c r="M84" i="28"/>
  <c r="N84" i="28"/>
  <c r="Q84" i="28"/>
  <c r="S84" i="28"/>
  <c r="G85" i="28"/>
  <c r="O85" i="28"/>
  <c r="G86" i="28"/>
  <c r="O86" i="28"/>
  <c r="C95" i="28"/>
  <c r="D95" i="28"/>
  <c r="E95" i="28"/>
  <c r="F95" i="28"/>
  <c r="H95" i="28"/>
  <c r="O95" i="28" s="1"/>
  <c r="I95" i="28"/>
  <c r="O98" i="28" s="1"/>
  <c r="T98" i="28" s="1"/>
  <c r="J95" i="28"/>
  <c r="K95" i="28"/>
  <c r="O99" i="28" s="1"/>
  <c r="P95" i="28"/>
  <c r="S99" i="28" s="1"/>
  <c r="Q95" i="28"/>
  <c r="R95" i="28"/>
  <c r="H96" i="28"/>
  <c r="Q96" i="28"/>
  <c r="S96" i="28"/>
  <c r="H97" i="28"/>
  <c r="O97" i="28" s="1"/>
  <c r="Q97" i="28"/>
  <c r="S97" i="28"/>
  <c r="H98" i="28"/>
  <c r="Q98" i="28"/>
  <c r="S98" i="28"/>
  <c r="H99" i="28"/>
  <c r="Q99" i="28"/>
  <c r="H100" i="28"/>
  <c r="O100" i="28" s="1"/>
  <c r="Q100" i="28"/>
  <c r="E102" i="28"/>
  <c r="F102" i="28"/>
  <c r="T103" i="28" s="1"/>
  <c r="G102" i="28"/>
  <c r="O102" i="28" s="1"/>
  <c r="L102" i="28"/>
  <c r="O103" i="28" s="1"/>
  <c r="M102" i="28"/>
  <c r="N102" i="28"/>
  <c r="Q102" i="28"/>
  <c r="S102" i="28" s="1"/>
  <c r="G103" i="28"/>
  <c r="G104" i="28"/>
  <c r="C113" i="28"/>
  <c r="F113" i="28" s="1"/>
  <c r="D113" i="28"/>
  <c r="E113" i="28"/>
  <c r="H113" i="28"/>
  <c r="I113" i="28"/>
  <c r="J113" i="28"/>
  <c r="K113" i="28"/>
  <c r="O117" i="28" s="1"/>
  <c r="O113" i="28"/>
  <c r="P113" i="28"/>
  <c r="S118" i="28" s="1"/>
  <c r="Q113" i="28"/>
  <c r="R113" i="28"/>
  <c r="S115" i="28" s="1"/>
  <c r="S113" i="28"/>
  <c r="H114" i="28"/>
  <c r="O114" i="28"/>
  <c r="Q114" i="28"/>
  <c r="H115" i="28"/>
  <c r="O115" i="28"/>
  <c r="Q115" i="28"/>
  <c r="H116" i="28"/>
  <c r="O116" i="28" s="1"/>
  <c r="Q116" i="28"/>
  <c r="H117" i="28"/>
  <c r="Q117" i="28"/>
  <c r="H118" i="28"/>
  <c r="O118" i="28"/>
  <c r="Q118" i="28"/>
  <c r="E120" i="28"/>
  <c r="F120" i="28" s="1"/>
  <c r="G120" i="28"/>
  <c r="L120" i="28"/>
  <c r="M120" i="28"/>
  <c r="O121" i="28" s="1"/>
  <c r="N120" i="28"/>
  <c r="O120" i="28"/>
  <c r="Q120" i="28"/>
  <c r="S120" i="28"/>
  <c r="G121" i="28"/>
  <c r="G122" i="28"/>
  <c r="O122" i="28" s="1"/>
  <c r="C131" i="28"/>
  <c r="D131" i="28"/>
  <c r="E131" i="28"/>
  <c r="F131" i="28"/>
  <c r="H131" i="28"/>
  <c r="O131" i="28" s="1"/>
  <c r="I131" i="28"/>
  <c r="O133" i="28" s="1"/>
  <c r="J131" i="28"/>
  <c r="K131" i="28"/>
  <c r="P131" i="28"/>
  <c r="S133" i="28" s="1"/>
  <c r="Q131" i="28"/>
  <c r="R131" i="28"/>
  <c r="S131" i="28"/>
  <c r="H132" i="28"/>
  <c r="Q132" i="28"/>
  <c r="S132" i="28"/>
  <c r="H133" i="28"/>
  <c r="Q133" i="28"/>
  <c r="H134" i="28"/>
  <c r="Q134" i="28"/>
  <c r="S134" i="28"/>
  <c r="H135" i="28"/>
  <c r="O135" i="28" s="1"/>
  <c r="Q135" i="28"/>
  <c r="S135" i="28"/>
  <c r="H136" i="28"/>
  <c r="Q136" i="28"/>
  <c r="S136" i="28"/>
  <c r="E138" i="28"/>
  <c r="F138" i="28"/>
  <c r="T140" i="28" s="1"/>
  <c r="G138" i="28"/>
  <c r="O138" i="28" s="1"/>
  <c r="L138" i="28"/>
  <c r="M138" i="28"/>
  <c r="N138" i="28"/>
  <c r="Q138" i="28"/>
  <c r="S138" i="28"/>
  <c r="G139" i="28"/>
  <c r="O139" i="28"/>
  <c r="G140" i="28"/>
  <c r="O140" i="28"/>
  <c r="G140" i="27"/>
  <c r="O140" i="27" s="1"/>
  <c r="O139" i="27"/>
  <c r="G139" i="27"/>
  <c r="S138" i="27"/>
  <c r="Q138" i="27"/>
  <c r="N138" i="27"/>
  <c r="M138" i="27"/>
  <c r="L138" i="27"/>
  <c r="G138" i="27"/>
  <c r="O138" i="27" s="1"/>
  <c r="E138" i="27"/>
  <c r="F138" i="27" s="1"/>
  <c r="Q136" i="27"/>
  <c r="O136" i="27"/>
  <c r="H136" i="27"/>
  <c r="Q135" i="27"/>
  <c r="H135" i="27"/>
  <c r="O135" i="27" s="1"/>
  <c r="Q134" i="27"/>
  <c r="S134" i="27" s="1"/>
  <c r="O134" i="27"/>
  <c r="H134" i="27"/>
  <c r="Q133" i="27"/>
  <c r="H133" i="27"/>
  <c r="O133" i="27" s="1"/>
  <c r="Q132" i="27"/>
  <c r="S132" i="27" s="1"/>
  <c r="H132" i="27"/>
  <c r="O132" i="27" s="1"/>
  <c r="R131" i="27"/>
  <c r="S136" i="27" s="1"/>
  <c r="Q131" i="27"/>
  <c r="P131" i="27"/>
  <c r="S133" i="27" s="1"/>
  <c r="K131" i="27"/>
  <c r="J131" i="27"/>
  <c r="I131" i="27"/>
  <c r="H131" i="27"/>
  <c r="O131" i="27" s="1"/>
  <c r="E131" i="27"/>
  <c r="F131" i="27" s="1"/>
  <c r="D131" i="27"/>
  <c r="C131" i="27"/>
  <c r="G122" i="27"/>
  <c r="G121" i="27"/>
  <c r="O121" i="27" s="1"/>
  <c r="Q120" i="27"/>
  <c r="S120" i="27" s="1"/>
  <c r="N120" i="27"/>
  <c r="M120" i="27"/>
  <c r="L120" i="27"/>
  <c r="O120" i="27" s="1"/>
  <c r="T120" i="27" s="1"/>
  <c r="G120" i="27"/>
  <c r="F120" i="27"/>
  <c r="T121" i="27" s="1"/>
  <c r="E120" i="27"/>
  <c r="Q118" i="27"/>
  <c r="H118" i="27"/>
  <c r="O118" i="27" s="1"/>
  <c r="Q117" i="27"/>
  <c r="H117" i="27"/>
  <c r="Q116" i="27"/>
  <c r="H116" i="27"/>
  <c r="O116" i="27" s="1"/>
  <c r="Q115" i="27"/>
  <c r="H115" i="27"/>
  <c r="Q114" i="27"/>
  <c r="H114" i="27"/>
  <c r="O114" i="27" s="1"/>
  <c r="R113" i="27"/>
  <c r="Q113" i="27"/>
  <c r="P113" i="27"/>
  <c r="S117" i="27" s="1"/>
  <c r="K113" i="27"/>
  <c r="J113" i="27"/>
  <c r="O115" i="27" s="1"/>
  <c r="I113" i="27"/>
  <c r="H113" i="27"/>
  <c r="E113" i="27"/>
  <c r="D113" i="27"/>
  <c r="C113" i="27"/>
  <c r="F113" i="27" s="1"/>
  <c r="G104" i="27"/>
  <c r="O104" i="27" s="1"/>
  <c r="G103" i="27"/>
  <c r="O103" i="27" s="1"/>
  <c r="Q102" i="27"/>
  <c r="S102" i="27" s="1"/>
  <c r="N102" i="27"/>
  <c r="M102" i="27"/>
  <c r="L102" i="27"/>
  <c r="G102" i="27"/>
  <c r="O102" i="27" s="1"/>
  <c r="F102" i="27"/>
  <c r="E102" i="27"/>
  <c r="S100" i="27"/>
  <c r="Q100" i="27"/>
  <c r="H100" i="27"/>
  <c r="O100" i="27" s="1"/>
  <c r="Q99" i="27"/>
  <c r="S99" i="27" s="1"/>
  <c r="H99" i="27"/>
  <c r="O99" i="27" s="1"/>
  <c r="S98" i="27"/>
  <c r="Q98" i="27"/>
  <c r="O98" i="27"/>
  <c r="H98" i="27"/>
  <c r="Q97" i="27"/>
  <c r="H97" i="27"/>
  <c r="O97" i="27" s="1"/>
  <c r="Q96" i="27"/>
  <c r="S96" i="27" s="1"/>
  <c r="O96" i="27"/>
  <c r="H96" i="27"/>
  <c r="R95" i="27"/>
  <c r="Q95" i="27"/>
  <c r="P95" i="27"/>
  <c r="S95" i="27" s="1"/>
  <c r="K95" i="27"/>
  <c r="J95" i="27"/>
  <c r="I95" i="27"/>
  <c r="H95" i="27"/>
  <c r="O95" i="27" s="1"/>
  <c r="E95" i="27"/>
  <c r="D95" i="27"/>
  <c r="F95" i="27" s="1"/>
  <c r="C95" i="27"/>
  <c r="G86" i="27"/>
  <c r="O86" i="27" s="1"/>
  <c r="G85" i="27"/>
  <c r="O85" i="27" s="1"/>
  <c r="S84" i="27"/>
  <c r="Q84" i="27"/>
  <c r="N84" i="27"/>
  <c r="O84" i="27" s="1"/>
  <c r="M84" i="27"/>
  <c r="L84" i="27"/>
  <c r="G84" i="27"/>
  <c r="E84" i="27"/>
  <c r="F84" i="27" s="1"/>
  <c r="Q82" i="27"/>
  <c r="O82" i="27"/>
  <c r="H82" i="27"/>
  <c r="S81" i="27"/>
  <c r="Q81" i="27"/>
  <c r="H81" i="27"/>
  <c r="O81" i="27" s="1"/>
  <c r="Q80" i="27"/>
  <c r="H80" i="27"/>
  <c r="O80" i="27" s="1"/>
  <c r="Q79" i="27"/>
  <c r="O79" i="27"/>
  <c r="H79" i="27"/>
  <c r="Q78" i="27"/>
  <c r="H78" i="27"/>
  <c r="O78" i="27" s="1"/>
  <c r="R77" i="27"/>
  <c r="S79" i="27" s="1"/>
  <c r="Q77" i="27"/>
  <c r="S77" i="27" s="1"/>
  <c r="P77" i="27"/>
  <c r="S80" i="27" s="1"/>
  <c r="O77" i="27"/>
  <c r="K77" i="27"/>
  <c r="J77" i="27"/>
  <c r="I77" i="27"/>
  <c r="H77" i="27"/>
  <c r="E77" i="27"/>
  <c r="D77" i="27"/>
  <c r="C77" i="27"/>
  <c r="F77" i="27" s="1"/>
  <c r="G68" i="27"/>
  <c r="G67" i="27"/>
  <c r="Q66" i="27"/>
  <c r="S66" i="27" s="1"/>
  <c r="N66" i="27"/>
  <c r="M66" i="27"/>
  <c r="L66" i="27"/>
  <c r="O68" i="27" s="1"/>
  <c r="G66" i="27"/>
  <c r="O66" i="27" s="1"/>
  <c r="E66" i="27"/>
  <c r="F66" i="27" s="1"/>
  <c r="Q64" i="27"/>
  <c r="H64" i="27"/>
  <c r="O64" i="27" s="1"/>
  <c r="Q63" i="27"/>
  <c r="H63" i="27"/>
  <c r="S62" i="27"/>
  <c r="Q62" i="27"/>
  <c r="H62" i="27"/>
  <c r="O62" i="27" s="1"/>
  <c r="Q61" i="27"/>
  <c r="H61" i="27"/>
  <c r="O61" i="27" s="1"/>
  <c r="S60" i="27"/>
  <c r="Q60" i="27"/>
  <c r="O60" i="27"/>
  <c r="H60" i="27"/>
  <c r="R59" i="27"/>
  <c r="Q59" i="27"/>
  <c r="P59" i="27"/>
  <c r="S64" i="27" s="1"/>
  <c r="K59" i="27"/>
  <c r="J59" i="27"/>
  <c r="O63" i="27" s="1"/>
  <c r="I59" i="27"/>
  <c r="H59" i="27"/>
  <c r="O59" i="27" s="1"/>
  <c r="F59" i="27"/>
  <c r="T60" i="27" s="1"/>
  <c r="E59" i="27"/>
  <c r="D59" i="27"/>
  <c r="C59" i="27"/>
  <c r="G50" i="27"/>
  <c r="O50" i="27" s="1"/>
  <c r="G49" i="27"/>
  <c r="O49" i="27" s="1"/>
  <c r="Q48" i="27"/>
  <c r="S48" i="27" s="1"/>
  <c r="N48" i="27"/>
  <c r="M48" i="27"/>
  <c r="L48" i="27"/>
  <c r="G48" i="27"/>
  <c r="O48" i="27" s="1"/>
  <c r="E48" i="27"/>
  <c r="F48" i="27" s="1"/>
  <c r="S46" i="27"/>
  <c r="Q46" i="27"/>
  <c r="H46" i="27"/>
  <c r="O46" i="27" s="1"/>
  <c r="Q45" i="27"/>
  <c r="H45" i="27"/>
  <c r="O45" i="27" s="1"/>
  <c r="Q44" i="27"/>
  <c r="S44" i="27" s="1"/>
  <c r="O44" i="27"/>
  <c r="H44" i="27"/>
  <c r="S43" i="27"/>
  <c r="Q43" i="27"/>
  <c r="H43" i="27"/>
  <c r="O43" i="27" s="1"/>
  <c r="Q42" i="27"/>
  <c r="S42" i="27" s="1"/>
  <c r="H42" i="27"/>
  <c r="O42" i="27" s="1"/>
  <c r="R41" i="27"/>
  <c r="Q41" i="27"/>
  <c r="S41" i="27" s="1"/>
  <c r="P41" i="27"/>
  <c r="S45" i="27" s="1"/>
  <c r="K41" i="27"/>
  <c r="J41" i="27"/>
  <c r="I41" i="27"/>
  <c r="H41" i="27"/>
  <c r="O41" i="27" s="1"/>
  <c r="E41" i="27"/>
  <c r="D41" i="27"/>
  <c r="C41" i="27"/>
  <c r="F41" i="27" s="1"/>
  <c r="O32" i="27"/>
  <c r="G32" i="27"/>
  <c r="G31" i="27"/>
  <c r="O31" i="27" s="1"/>
  <c r="Q30" i="27"/>
  <c r="S30" i="27" s="1"/>
  <c r="N30" i="27"/>
  <c r="M30" i="27"/>
  <c r="L30" i="27"/>
  <c r="G30" i="27"/>
  <c r="O30" i="27" s="1"/>
  <c r="T30" i="27" s="1"/>
  <c r="F30" i="27"/>
  <c r="T31" i="27" s="1"/>
  <c r="E30" i="27"/>
  <c r="Q28" i="27"/>
  <c r="H28" i="27"/>
  <c r="O28" i="27" s="1"/>
  <c r="S27" i="27"/>
  <c r="Q27" i="27"/>
  <c r="H27" i="27"/>
  <c r="O27" i="27" s="1"/>
  <c r="Q26" i="27"/>
  <c r="H26" i="27"/>
  <c r="O26" i="27" s="1"/>
  <c r="Q25" i="27"/>
  <c r="H25" i="27"/>
  <c r="S24" i="27"/>
  <c r="Q24" i="27"/>
  <c r="H24" i="27"/>
  <c r="O24" i="27" s="1"/>
  <c r="R23" i="27"/>
  <c r="Q23" i="27"/>
  <c r="P23" i="27"/>
  <c r="S28" i="27" s="1"/>
  <c r="K23" i="27"/>
  <c r="J23" i="27"/>
  <c r="I23" i="27"/>
  <c r="O25" i="27" s="1"/>
  <c r="H23" i="27"/>
  <c r="E23" i="27"/>
  <c r="D23" i="27"/>
  <c r="C23" i="27"/>
  <c r="F23" i="27" s="1"/>
  <c r="G140" i="26"/>
  <c r="O140" i="26" s="1"/>
  <c r="G139" i="26"/>
  <c r="Q138" i="26"/>
  <c r="S138" i="26" s="1"/>
  <c r="N138" i="26"/>
  <c r="M138" i="26"/>
  <c r="O139" i="26" s="1"/>
  <c r="L138" i="26"/>
  <c r="G138" i="26"/>
  <c r="O138" i="26" s="1"/>
  <c r="E138" i="26"/>
  <c r="F138" i="26" s="1"/>
  <c r="Q136" i="26"/>
  <c r="O136" i="26"/>
  <c r="H136" i="26"/>
  <c r="Q135" i="26"/>
  <c r="H135" i="26"/>
  <c r="O135" i="26" s="1"/>
  <c r="Q134" i="26"/>
  <c r="H134" i="26"/>
  <c r="O134" i="26" s="1"/>
  <c r="Q133" i="26"/>
  <c r="H133" i="26"/>
  <c r="O133" i="26" s="1"/>
  <c r="Q132" i="26"/>
  <c r="H132" i="26"/>
  <c r="R131" i="26"/>
  <c r="Q131" i="26"/>
  <c r="P131" i="26"/>
  <c r="S132" i="26" s="1"/>
  <c r="K131" i="26"/>
  <c r="J131" i="26"/>
  <c r="I131" i="26"/>
  <c r="O132" i="26" s="1"/>
  <c r="H131" i="26"/>
  <c r="O131" i="26" s="1"/>
  <c r="E131" i="26"/>
  <c r="D131" i="26"/>
  <c r="C131" i="26"/>
  <c r="F131" i="26" s="1"/>
  <c r="G122" i="26"/>
  <c r="O122" i="26" s="1"/>
  <c r="G121" i="26"/>
  <c r="S120" i="26"/>
  <c r="Q120" i="26"/>
  <c r="N120" i="26"/>
  <c r="M120" i="26"/>
  <c r="L120" i="26"/>
  <c r="O121" i="26" s="1"/>
  <c r="G120" i="26"/>
  <c r="O120" i="26" s="1"/>
  <c r="F120" i="26"/>
  <c r="T120" i="26" s="1"/>
  <c r="E120" i="26"/>
  <c r="Q118" i="26"/>
  <c r="H118" i="26"/>
  <c r="Q117" i="26"/>
  <c r="S117" i="26" s="1"/>
  <c r="H117" i="26"/>
  <c r="O117" i="26" s="1"/>
  <c r="Q116" i="26"/>
  <c r="H116" i="26"/>
  <c r="O116" i="26" s="1"/>
  <c r="Q115" i="26"/>
  <c r="H115" i="26"/>
  <c r="O115" i="26" s="1"/>
  <c r="Q114" i="26"/>
  <c r="S114" i="26" s="1"/>
  <c r="H114" i="26"/>
  <c r="O114" i="26" s="1"/>
  <c r="S113" i="26"/>
  <c r="R113" i="26"/>
  <c r="S115" i="26" s="1"/>
  <c r="Q113" i="26"/>
  <c r="P113" i="26"/>
  <c r="S118" i="26" s="1"/>
  <c r="K113" i="26"/>
  <c r="J113" i="26"/>
  <c r="I113" i="26"/>
  <c r="O118" i="26" s="1"/>
  <c r="H113" i="26"/>
  <c r="O113" i="26" s="1"/>
  <c r="E113" i="26"/>
  <c r="D113" i="26"/>
  <c r="C113" i="26"/>
  <c r="F113" i="26" s="1"/>
  <c r="G104" i="26"/>
  <c r="O103" i="26"/>
  <c r="G103" i="26"/>
  <c r="S102" i="26"/>
  <c r="Q102" i="26"/>
  <c r="N102" i="26"/>
  <c r="M102" i="26"/>
  <c r="O102" i="26" s="1"/>
  <c r="L102" i="26"/>
  <c r="O104" i="26" s="1"/>
  <c r="G102" i="26"/>
  <c r="E102" i="26"/>
  <c r="F102" i="26" s="1"/>
  <c r="Q100" i="26"/>
  <c r="S100" i="26" s="1"/>
  <c r="O100" i="26"/>
  <c r="H100" i="26"/>
  <c r="Q99" i="26"/>
  <c r="H99" i="26"/>
  <c r="Q98" i="26"/>
  <c r="H98" i="26"/>
  <c r="O98" i="26" s="1"/>
  <c r="Q97" i="26"/>
  <c r="H97" i="26"/>
  <c r="O97" i="26" s="1"/>
  <c r="Q96" i="26"/>
  <c r="H96" i="26"/>
  <c r="O96" i="26" s="1"/>
  <c r="R95" i="26"/>
  <c r="S95" i="26" s="1"/>
  <c r="Q95" i="26"/>
  <c r="P95" i="26"/>
  <c r="S99" i="26" s="1"/>
  <c r="K95" i="26"/>
  <c r="J95" i="26"/>
  <c r="I95" i="26"/>
  <c r="O99" i="26" s="1"/>
  <c r="H95" i="26"/>
  <c r="O95" i="26" s="1"/>
  <c r="E95" i="26"/>
  <c r="D95" i="26"/>
  <c r="C95" i="26"/>
  <c r="F95" i="26" s="1"/>
  <c r="G86" i="26"/>
  <c r="O86" i="26" s="1"/>
  <c r="T86" i="26" s="1"/>
  <c r="G85" i="26"/>
  <c r="S84" i="26"/>
  <c r="Q84" i="26"/>
  <c r="N84" i="26"/>
  <c r="M84" i="26"/>
  <c r="L84" i="26"/>
  <c r="O85" i="26" s="1"/>
  <c r="G84" i="26"/>
  <c r="F84" i="26"/>
  <c r="T85" i="26" s="1"/>
  <c r="E84" i="26"/>
  <c r="Q82" i="26"/>
  <c r="H82" i="26"/>
  <c r="Q81" i="26"/>
  <c r="H81" i="26"/>
  <c r="Q80" i="26"/>
  <c r="H80" i="26"/>
  <c r="O80" i="26" s="1"/>
  <c r="Q79" i="26"/>
  <c r="H79" i="26"/>
  <c r="O79" i="26" s="1"/>
  <c r="Q78" i="26"/>
  <c r="H78" i="26"/>
  <c r="O78" i="26" s="1"/>
  <c r="R77" i="26"/>
  <c r="Q77" i="26"/>
  <c r="P77" i="26"/>
  <c r="S80" i="26" s="1"/>
  <c r="K77" i="26"/>
  <c r="J77" i="26"/>
  <c r="O82" i="26" s="1"/>
  <c r="I77" i="26"/>
  <c r="H77" i="26"/>
  <c r="E77" i="26"/>
  <c r="D77" i="26"/>
  <c r="C77" i="26"/>
  <c r="F77" i="26" s="1"/>
  <c r="G68" i="26"/>
  <c r="O68" i="26" s="1"/>
  <c r="G67" i="26"/>
  <c r="O67" i="26" s="1"/>
  <c r="S66" i="26"/>
  <c r="Q66" i="26"/>
  <c r="N66" i="26"/>
  <c r="M66" i="26"/>
  <c r="L66" i="26"/>
  <c r="O66" i="26" s="1"/>
  <c r="G66" i="26"/>
  <c r="F66" i="26"/>
  <c r="E66" i="26"/>
  <c r="S64" i="26"/>
  <c r="Q64" i="26"/>
  <c r="H64" i="26"/>
  <c r="Q63" i="26"/>
  <c r="H63" i="26"/>
  <c r="Q62" i="26"/>
  <c r="S62" i="26" s="1"/>
  <c r="O62" i="26"/>
  <c r="H62" i="26"/>
  <c r="Q61" i="26"/>
  <c r="H61" i="26"/>
  <c r="Q60" i="26"/>
  <c r="H60" i="26"/>
  <c r="O60" i="26" s="1"/>
  <c r="R59" i="26"/>
  <c r="Q59" i="26"/>
  <c r="P59" i="26"/>
  <c r="S61" i="26" s="1"/>
  <c r="K59" i="26"/>
  <c r="J59" i="26"/>
  <c r="O61" i="26" s="1"/>
  <c r="I59" i="26"/>
  <c r="H59" i="26"/>
  <c r="O59" i="26" s="1"/>
  <c r="E59" i="26"/>
  <c r="D59" i="26"/>
  <c r="F59" i="26" s="1"/>
  <c r="C59" i="26"/>
  <c r="G50" i="26"/>
  <c r="O50" i="26" s="1"/>
  <c r="G49" i="26"/>
  <c r="O49" i="26" s="1"/>
  <c r="S48" i="26"/>
  <c r="Q48" i="26"/>
  <c r="N48" i="26"/>
  <c r="O48" i="26" s="1"/>
  <c r="M48" i="26"/>
  <c r="L48" i="26"/>
  <c r="G48" i="26"/>
  <c r="E48" i="26"/>
  <c r="F48" i="26" s="1"/>
  <c r="Q46" i="26"/>
  <c r="O46" i="26"/>
  <c r="H46" i="26"/>
  <c r="S45" i="26"/>
  <c r="Q45" i="26"/>
  <c r="H45" i="26"/>
  <c r="Q44" i="26"/>
  <c r="O44" i="26"/>
  <c r="H44" i="26"/>
  <c r="Q43" i="26"/>
  <c r="O43" i="26"/>
  <c r="H43" i="26"/>
  <c r="Q42" i="26"/>
  <c r="H42" i="26"/>
  <c r="R41" i="26"/>
  <c r="Q41" i="26"/>
  <c r="P41" i="26"/>
  <c r="S42" i="26" s="1"/>
  <c r="O41" i="26"/>
  <c r="K41" i="26"/>
  <c r="J41" i="26"/>
  <c r="O42" i="26" s="1"/>
  <c r="I41" i="26"/>
  <c r="H41" i="26"/>
  <c r="E41" i="26"/>
  <c r="D41" i="26"/>
  <c r="F41" i="26" s="1"/>
  <c r="C41" i="26"/>
  <c r="G32" i="26"/>
  <c r="O32" i="26" s="1"/>
  <c r="G31" i="26"/>
  <c r="O31" i="26" s="1"/>
  <c r="Q30" i="26"/>
  <c r="S30" i="26" s="1"/>
  <c r="N30" i="26"/>
  <c r="M30" i="26"/>
  <c r="L30" i="26"/>
  <c r="G30" i="26"/>
  <c r="O30" i="26" s="1"/>
  <c r="E30" i="26"/>
  <c r="F30" i="26" s="1"/>
  <c r="Q28" i="26"/>
  <c r="H28" i="26"/>
  <c r="O28" i="26" s="1"/>
  <c r="S27" i="26"/>
  <c r="Q27" i="26"/>
  <c r="H27" i="26"/>
  <c r="S26" i="26"/>
  <c r="Q26" i="26"/>
  <c r="H26" i="26"/>
  <c r="S25" i="26"/>
  <c r="Q25" i="26"/>
  <c r="H25" i="26"/>
  <c r="Q24" i="26"/>
  <c r="S24" i="26" s="1"/>
  <c r="O24" i="26"/>
  <c r="H24" i="26"/>
  <c r="R23" i="26"/>
  <c r="S28" i="26" s="1"/>
  <c r="Q23" i="26"/>
  <c r="P23" i="26"/>
  <c r="S23" i="26" s="1"/>
  <c r="K23" i="26"/>
  <c r="J23" i="26"/>
  <c r="O25" i="26" s="1"/>
  <c r="I23" i="26"/>
  <c r="O26" i="26" s="1"/>
  <c r="H23" i="26"/>
  <c r="O23" i="26" s="1"/>
  <c r="F23" i="26"/>
  <c r="T25" i="26" s="1"/>
  <c r="E23" i="26"/>
  <c r="D23" i="26"/>
  <c r="C23" i="26"/>
  <c r="G140" i="25"/>
  <c r="O140" i="25" s="1"/>
  <c r="G139" i="25"/>
  <c r="O139" i="25" s="1"/>
  <c r="Q138" i="25"/>
  <c r="S138" i="25" s="1"/>
  <c r="N138" i="25"/>
  <c r="M138" i="25"/>
  <c r="O138" i="25" s="1"/>
  <c r="L138" i="25"/>
  <c r="G138" i="25"/>
  <c r="E138" i="25"/>
  <c r="F138" i="25" s="1"/>
  <c r="Q136" i="25"/>
  <c r="H136" i="25"/>
  <c r="O136" i="25" s="1"/>
  <c r="Q135" i="25"/>
  <c r="S135" i="25" s="1"/>
  <c r="H135" i="25"/>
  <c r="O135" i="25" s="1"/>
  <c r="Q134" i="25"/>
  <c r="H134" i="25"/>
  <c r="Q133" i="25"/>
  <c r="H133" i="25"/>
  <c r="O133" i="25" s="1"/>
  <c r="Q132" i="25"/>
  <c r="H132" i="25"/>
  <c r="O132" i="25" s="1"/>
  <c r="R131" i="25"/>
  <c r="Q131" i="25"/>
  <c r="P131" i="25"/>
  <c r="S132" i="25" s="1"/>
  <c r="K131" i="25"/>
  <c r="O134" i="25" s="1"/>
  <c r="J131" i="25"/>
  <c r="I131" i="25"/>
  <c r="H131" i="25"/>
  <c r="E131" i="25"/>
  <c r="D131" i="25"/>
  <c r="F131" i="25" s="1"/>
  <c r="C131" i="25"/>
  <c r="G122" i="25"/>
  <c r="O122" i="25" s="1"/>
  <c r="O121" i="25"/>
  <c r="G121" i="25"/>
  <c r="Q120" i="25"/>
  <c r="S120" i="25" s="1"/>
  <c r="N120" i="25"/>
  <c r="M120" i="25"/>
  <c r="L120" i="25"/>
  <c r="G120" i="25"/>
  <c r="O120" i="25" s="1"/>
  <c r="E120" i="25"/>
  <c r="F120" i="25" s="1"/>
  <c r="Q118" i="25"/>
  <c r="H118" i="25"/>
  <c r="O118" i="25" s="1"/>
  <c r="S117" i="25"/>
  <c r="Q117" i="25"/>
  <c r="H117" i="25"/>
  <c r="O117" i="25" s="1"/>
  <c r="Q116" i="25"/>
  <c r="S116" i="25" s="1"/>
  <c r="H116" i="25"/>
  <c r="O116" i="25" s="1"/>
  <c r="Q115" i="25"/>
  <c r="O115" i="25"/>
  <c r="H115" i="25"/>
  <c r="Q114" i="25"/>
  <c r="S114" i="25" s="1"/>
  <c r="H114" i="25"/>
  <c r="O114" i="25" s="1"/>
  <c r="R113" i="25"/>
  <c r="Q113" i="25"/>
  <c r="P113" i="25"/>
  <c r="S118" i="25" s="1"/>
  <c r="K113" i="25"/>
  <c r="J113" i="25"/>
  <c r="I113" i="25"/>
  <c r="H113" i="25"/>
  <c r="O113" i="25" s="1"/>
  <c r="E113" i="25"/>
  <c r="F113" i="25" s="1"/>
  <c r="D113" i="25"/>
  <c r="C113" i="25"/>
  <c r="G104" i="25"/>
  <c r="O104" i="25" s="1"/>
  <c r="G103" i="25"/>
  <c r="O103" i="25" s="1"/>
  <c r="Q102" i="25"/>
  <c r="S102" i="25" s="1"/>
  <c r="O102" i="25"/>
  <c r="N102" i="25"/>
  <c r="M102" i="25"/>
  <c r="L102" i="25"/>
  <c r="G102" i="25"/>
  <c r="E102" i="25"/>
  <c r="F102" i="25" s="1"/>
  <c r="Q100" i="25"/>
  <c r="H100" i="25"/>
  <c r="O100" i="25" s="1"/>
  <c r="Q99" i="25"/>
  <c r="H99" i="25"/>
  <c r="O99" i="25" s="1"/>
  <c r="T99" i="25" s="1"/>
  <c r="Q98" i="25"/>
  <c r="H98" i="25"/>
  <c r="O98" i="25" s="1"/>
  <c r="Q97" i="25"/>
  <c r="H97" i="25"/>
  <c r="O97" i="25" s="1"/>
  <c r="Q96" i="25"/>
  <c r="O96" i="25"/>
  <c r="H96" i="25"/>
  <c r="R95" i="25"/>
  <c r="Q95" i="25"/>
  <c r="P95" i="25"/>
  <c r="S99" i="25" s="1"/>
  <c r="K95" i="25"/>
  <c r="J95" i="25"/>
  <c r="I95" i="25"/>
  <c r="H95" i="25"/>
  <c r="O95" i="25" s="1"/>
  <c r="F95" i="25"/>
  <c r="E95" i="25"/>
  <c r="D95" i="25"/>
  <c r="C95" i="25"/>
  <c r="G86" i="25"/>
  <c r="O86" i="25" s="1"/>
  <c r="G85" i="25"/>
  <c r="O85" i="25" s="1"/>
  <c r="Q84" i="25"/>
  <c r="S84" i="25" s="1"/>
  <c r="N84" i="25"/>
  <c r="M84" i="25"/>
  <c r="L84" i="25"/>
  <c r="G84" i="25"/>
  <c r="O84" i="25" s="1"/>
  <c r="F84" i="25"/>
  <c r="T85" i="25" s="1"/>
  <c r="E84" i="25"/>
  <c r="Q82" i="25"/>
  <c r="S82" i="25" s="1"/>
  <c r="H82" i="25"/>
  <c r="O82" i="25" s="1"/>
  <c r="Q81" i="25"/>
  <c r="S81" i="25" s="1"/>
  <c r="H81" i="25"/>
  <c r="O81" i="25" s="1"/>
  <c r="Q80" i="25"/>
  <c r="H80" i="25"/>
  <c r="O80" i="25" s="1"/>
  <c r="S79" i="25"/>
  <c r="Q79" i="25"/>
  <c r="H79" i="25"/>
  <c r="O79" i="25" s="1"/>
  <c r="Q78" i="25"/>
  <c r="S78" i="25" s="1"/>
  <c r="H78" i="25"/>
  <c r="O78" i="25" s="1"/>
  <c r="R77" i="25"/>
  <c r="Q77" i="25"/>
  <c r="S77" i="25" s="1"/>
  <c r="P77" i="25"/>
  <c r="S80" i="25" s="1"/>
  <c r="K77" i="25"/>
  <c r="J77" i="25"/>
  <c r="I77" i="25"/>
  <c r="H77" i="25"/>
  <c r="O77" i="25" s="1"/>
  <c r="E77" i="25"/>
  <c r="D77" i="25"/>
  <c r="C77" i="25"/>
  <c r="F77" i="25" s="1"/>
  <c r="O68" i="25"/>
  <c r="G68" i="25"/>
  <c r="G67" i="25"/>
  <c r="O67" i="25" s="1"/>
  <c r="S66" i="25"/>
  <c r="Q66" i="25"/>
  <c r="N66" i="25"/>
  <c r="M66" i="25"/>
  <c r="L66" i="25"/>
  <c r="G66" i="25"/>
  <c r="O66" i="25" s="1"/>
  <c r="E66" i="25"/>
  <c r="F66" i="25" s="1"/>
  <c r="Q64" i="25"/>
  <c r="S64" i="25" s="1"/>
  <c r="O64" i="25"/>
  <c r="H64" i="25"/>
  <c r="Q63" i="25"/>
  <c r="S63" i="25" s="1"/>
  <c r="H63" i="25"/>
  <c r="O63" i="25" s="1"/>
  <c r="Q62" i="25"/>
  <c r="S62" i="25" s="1"/>
  <c r="H62" i="25"/>
  <c r="O62" i="25" s="1"/>
  <c r="Q61" i="25"/>
  <c r="H61" i="25"/>
  <c r="O61" i="25" s="1"/>
  <c r="Q60" i="25"/>
  <c r="H60" i="25"/>
  <c r="O60" i="25" s="1"/>
  <c r="R59" i="25"/>
  <c r="S61" i="25" s="1"/>
  <c r="Q59" i="25"/>
  <c r="P59" i="25"/>
  <c r="K59" i="25"/>
  <c r="J59" i="25"/>
  <c r="I59" i="25"/>
  <c r="O59" i="25" s="1"/>
  <c r="H59" i="25"/>
  <c r="E59" i="25"/>
  <c r="D59" i="25"/>
  <c r="C59" i="25"/>
  <c r="F59" i="25" s="1"/>
  <c r="G50" i="25"/>
  <c r="G49" i="25"/>
  <c r="O49" i="25" s="1"/>
  <c r="Q48" i="25"/>
  <c r="S48" i="25" s="1"/>
  <c r="N48" i="25"/>
  <c r="M48" i="25"/>
  <c r="L48" i="25"/>
  <c r="O50" i="25" s="1"/>
  <c r="G48" i="25"/>
  <c r="E48" i="25"/>
  <c r="F48" i="25" s="1"/>
  <c r="Q46" i="25"/>
  <c r="H46" i="25"/>
  <c r="O46" i="25" s="1"/>
  <c r="Q45" i="25"/>
  <c r="S45" i="25" s="1"/>
  <c r="H45" i="25"/>
  <c r="Q44" i="25"/>
  <c r="H44" i="25"/>
  <c r="O44" i="25" s="1"/>
  <c r="Q43" i="25"/>
  <c r="H43" i="25"/>
  <c r="O43" i="25" s="1"/>
  <c r="Q42" i="25"/>
  <c r="H42" i="25"/>
  <c r="O42" i="25" s="1"/>
  <c r="S41" i="25"/>
  <c r="R41" i="25"/>
  <c r="Q41" i="25"/>
  <c r="P41" i="25"/>
  <c r="S42" i="25" s="1"/>
  <c r="K41" i="25"/>
  <c r="J41" i="25"/>
  <c r="O41" i="25" s="1"/>
  <c r="I41" i="25"/>
  <c r="H41" i="25"/>
  <c r="E41" i="25"/>
  <c r="D41" i="25"/>
  <c r="C41" i="25"/>
  <c r="F41" i="25" s="1"/>
  <c r="G32" i="25"/>
  <c r="O32" i="25" s="1"/>
  <c r="G31" i="25"/>
  <c r="O31" i="25" s="1"/>
  <c r="Q30" i="25"/>
  <c r="S30" i="25" s="1"/>
  <c r="N30" i="25"/>
  <c r="M30" i="25"/>
  <c r="L30" i="25"/>
  <c r="G30" i="25"/>
  <c r="O30" i="25" s="1"/>
  <c r="E30" i="25"/>
  <c r="F30" i="25" s="1"/>
  <c r="S28" i="25"/>
  <c r="Q28" i="25"/>
  <c r="H28" i="25"/>
  <c r="O28" i="25" s="1"/>
  <c r="Q27" i="25"/>
  <c r="S27" i="25" s="1"/>
  <c r="H27" i="25"/>
  <c r="O27" i="25" s="1"/>
  <c r="Q26" i="25"/>
  <c r="S26" i="25" s="1"/>
  <c r="O26" i="25"/>
  <c r="H26" i="25"/>
  <c r="Q25" i="25"/>
  <c r="H25" i="25"/>
  <c r="O25" i="25" s="1"/>
  <c r="Q24" i="25"/>
  <c r="S24" i="25" s="1"/>
  <c r="H24" i="25"/>
  <c r="O24" i="25" s="1"/>
  <c r="R23" i="25"/>
  <c r="Q23" i="25"/>
  <c r="P23" i="25"/>
  <c r="S23" i="25" s="1"/>
  <c r="K23" i="25"/>
  <c r="J23" i="25"/>
  <c r="I23" i="25"/>
  <c r="H23" i="25"/>
  <c r="O23" i="25" s="1"/>
  <c r="E23" i="25"/>
  <c r="D23" i="25"/>
  <c r="F23" i="25" s="1"/>
  <c r="C23" i="25"/>
  <c r="G140" i="24"/>
  <c r="O140" i="24" s="1"/>
  <c r="G139" i="24"/>
  <c r="O139" i="24" s="1"/>
  <c r="Q138" i="24"/>
  <c r="S138" i="24" s="1"/>
  <c r="O138" i="24"/>
  <c r="N138" i="24"/>
  <c r="M138" i="24"/>
  <c r="L138" i="24"/>
  <c r="G138" i="24"/>
  <c r="E138" i="24"/>
  <c r="F138" i="24" s="1"/>
  <c r="Q136" i="24"/>
  <c r="H136" i="24"/>
  <c r="O136" i="24" s="1"/>
  <c r="Q135" i="24"/>
  <c r="H135" i="24"/>
  <c r="O135" i="24" s="1"/>
  <c r="Q134" i="24"/>
  <c r="O134" i="24"/>
  <c r="H134" i="24"/>
  <c r="Q133" i="24"/>
  <c r="H133" i="24"/>
  <c r="Q132" i="24"/>
  <c r="O132" i="24"/>
  <c r="H132" i="24"/>
  <c r="R131" i="24"/>
  <c r="Q131" i="24"/>
  <c r="P131" i="24"/>
  <c r="S132" i="24" s="1"/>
  <c r="K131" i="24"/>
  <c r="J131" i="24"/>
  <c r="I131" i="24"/>
  <c r="O133" i="24" s="1"/>
  <c r="H131" i="24"/>
  <c r="O131" i="24" s="1"/>
  <c r="E131" i="24"/>
  <c r="D131" i="24"/>
  <c r="F131" i="24" s="1"/>
  <c r="C131" i="24"/>
  <c r="G122" i="24"/>
  <c r="O122" i="24" s="1"/>
  <c r="G121" i="24"/>
  <c r="O121" i="24" s="1"/>
  <c r="Q120" i="24"/>
  <c r="S120" i="24" s="1"/>
  <c r="N120" i="24"/>
  <c r="M120" i="24"/>
  <c r="L120" i="24"/>
  <c r="G120" i="24"/>
  <c r="O120" i="24" s="1"/>
  <c r="F120" i="24"/>
  <c r="T120" i="24" s="1"/>
  <c r="E120" i="24"/>
  <c r="Q118" i="24"/>
  <c r="H118" i="24"/>
  <c r="O118" i="24" s="1"/>
  <c r="S117" i="24"/>
  <c r="Q117" i="24"/>
  <c r="H117" i="24"/>
  <c r="O117" i="24" s="1"/>
  <c r="Q116" i="24"/>
  <c r="H116" i="24"/>
  <c r="O116" i="24" s="1"/>
  <c r="S115" i="24"/>
  <c r="Q115" i="24"/>
  <c r="O115" i="24"/>
  <c r="H115" i="24"/>
  <c r="Q114" i="24"/>
  <c r="S114" i="24" s="1"/>
  <c r="H114" i="24"/>
  <c r="R113" i="24"/>
  <c r="Q113" i="24"/>
  <c r="P113" i="24"/>
  <c r="S118" i="24" s="1"/>
  <c r="O113" i="24"/>
  <c r="K113" i="24"/>
  <c r="J113" i="24"/>
  <c r="I113" i="24"/>
  <c r="O114" i="24" s="1"/>
  <c r="H113" i="24"/>
  <c r="E113" i="24"/>
  <c r="D113" i="24"/>
  <c r="C113" i="24"/>
  <c r="F113" i="24" s="1"/>
  <c r="O104" i="24"/>
  <c r="G104" i="24"/>
  <c r="G103" i="24"/>
  <c r="O103" i="24" s="1"/>
  <c r="S102" i="24"/>
  <c r="Q102" i="24"/>
  <c r="N102" i="24"/>
  <c r="M102" i="24"/>
  <c r="L102" i="24"/>
  <c r="G102" i="24"/>
  <c r="O102" i="24" s="1"/>
  <c r="E102" i="24"/>
  <c r="F102" i="24" s="1"/>
  <c r="Q100" i="24"/>
  <c r="S100" i="24" s="1"/>
  <c r="O100" i="24"/>
  <c r="H100" i="24"/>
  <c r="Q99" i="24"/>
  <c r="S99" i="24" s="1"/>
  <c r="H99" i="24"/>
  <c r="O99" i="24" s="1"/>
  <c r="S98" i="24"/>
  <c r="Q98" i="24"/>
  <c r="H98" i="24"/>
  <c r="O98" i="24" s="1"/>
  <c r="Q97" i="24"/>
  <c r="H97" i="24"/>
  <c r="O97" i="24" s="1"/>
  <c r="Q96" i="24"/>
  <c r="O96" i="24"/>
  <c r="H96" i="24"/>
  <c r="R95" i="24"/>
  <c r="S96" i="24" s="1"/>
  <c r="Q95" i="24"/>
  <c r="P95" i="24"/>
  <c r="K95" i="24"/>
  <c r="J95" i="24"/>
  <c r="I95" i="24"/>
  <c r="H95" i="24"/>
  <c r="O95" i="24" s="1"/>
  <c r="F95" i="24"/>
  <c r="E95" i="24"/>
  <c r="D95" i="24"/>
  <c r="C95" i="24"/>
  <c r="G86" i="24"/>
  <c r="G85" i="24"/>
  <c r="O85" i="24" s="1"/>
  <c r="Q84" i="24"/>
  <c r="S84" i="24" s="1"/>
  <c r="N84" i="24"/>
  <c r="M84" i="24"/>
  <c r="L84" i="24"/>
  <c r="O86" i="24" s="1"/>
  <c r="G84" i="24"/>
  <c r="O84" i="24" s="1"/>
  <c r="E84" i="24"/>
  <c r="F84" i="24" s="1"/>
  <c r="Q82" i="24"/>
  <c r="S82" i="24" s="1"/>
  <c r="H82" i="24"/>
  <c r="O82" i="24" s="1"/>
  <c r="Q81" i="24"/>
  <c r="S81" i="24" s="1"/>
  <c r="H81" i="24"/>
  <c r="Q80" i="24"/>
  <c r="H80" i="24"/>
  <c r="O80" i="24" s="1"/>
  <c r="S79" i="24"/>
  <c r="Q79" i="24"/>
  <c r="H79" i="24"/>
  <c r="O79" i="24" s="1"/>
  <c r="Q78" i="24"/>
  <c r="S78" i="24" s="1"/>
  <c r="H78" i="24"/>
  <c r="O78" i="24" s="1"/>
  <c r="R77" i="24"/>
  <c r="Q77" i="24"/>
  <c r="S77" i="24" s="1"/>
  <c r="P77" i="24"/>
  <c r="S80" i="24" s="1"/>
  <c r="K77" i="24"/>
  <c r="J77" i="24"/>
  <c r="O81" i="24" s="1"/>
  <c r="I77" i="24"/>
  <c r="H77" i="24"/>
  <c r="O77" i="24" s="1"/>
  <c r="E77" i="24"/>
  <c r="D77" i="24"/>
  <c r="C77" i="24"/>
  <c r="F77" i="24" s="1"/>
  <c r="O68" i="24"/>
  <c r="G68" i="24"/>
  <c r="G67" i="24"/>
  <c r="O67" i="24" s="1"/>
  <c r="S66" i="24"/>
  <c r="Q66" i="24"/>
  <c r="N66" i="24"/>
  <c r="M66" i="24"/>
  <c r="L66" i="24"/>
  <c r="G66" i="24"/>
  <c r="O66" i="24" s="1"/>
  <c r="E66" i="24"/>
  <c r="F66" i="24" s="1"/>
  <c r="S64" i="24"/>
  <c r="Q64" i="24"/>
  <c r="H64" i="24"/>
  <c r="Q63" i="24"/>
  <c r="S63" i="24" s="1"/>
  <c r="H63" i="24"/>
  <c r="O63" i="24" s="1"/>
  <c r="Q62" i="24"/>
  <c r="H62" i="24"/>
  <c r="Q61" i="24"/>
  <c r="H61" i="24"/>
  <c r="O61" i="24" s="1"/>
  <c r="S60" i="24"/>
  <c r="Q60" i="24"/>
  <c r="H60" i="24"/>
  <c r="O60" i="24" s="1"/>
  <c r="R59" i="24"/>
  <c r="S59" i="24" s="1"/>
  <c r="Q59" i="24"/>
  <c r="P59" i="24"/>
  <c r="S61" i="24" s="1"/>
  <c r="K59" i="24"/>
  <c r="J59" i="24"/>
  <c r="I59" i="24"/>
  <c r="O59" i="24" s="1"/>
  <c r="H59" i="24"/>
  <c r="E59" i="24"/>
  <c r="D59" i="24"/>
  <c r="C59" i="24"/>
  <c r="F59" i="24" s="1"/>
  <c r="G50" i="24"/>
  <c r="O50" i="24" s="1"/>
  <c r="G49" i="24"/>
  <c r="Q48" i="24"/>
  <c r="S48" i="24" s="1"/>
  <c r="N48" i="24"/>
  <c r="O49" i="24" s="1"/>
  <c r="M48" i="24"/>
  <c r="L48" i="24"/>
  <c r="O48" i="24" s="1"/>
  <c r="G48" i="24"/>
  <c r="E48" i="24"/>
  <c r="F48" i="24" s="1"/>
  <c r="Q46" i="24"/>
  <c r="H46" i="24"/>
  <c r="O46" i="24" s="1"/>
  <c r="S45" i="24"/>
  <c r="Q45" i="24"/>
  <c r="H45" i="24"/>
  <c r="Q44" i="24"/>
  <c r="H44" i="24"/>
  <c r="O44" i="24" s="1"/>
  <c r="Q43" i="24"/>
  <c r="O43" i="24"/>
  <c r="H43" i="24"/>
  <c r="Q42" i="24"/>
  <c r="H42" i="24"/>
  <c r="O42" i="24" s="1"/>
  <c r="S41" i="24"/>
  <c r="R41" i="24"/>
  <c r="Q41" i="24"/>
  <c r="P41" i="24"/>
  <c r="S42" i="24" s="1"/>
  <c r="O41" i="24"/>
  <c r="K41" i="24"/>
  <c r="J41" i="24"/>
  <c r="O45" i="24" s="1"/>
  <c r="I41" i="24"/>
  <c r="H41" i="24"/>
  <c r="E41" i="24"/>
  <c r="D41" i="24"/>
  <c r="C41" i="24"/>
  <c r="F41" i="24" s="1"/>
  <c r="G32" i="24"/>
  <c r="O32" i="24" s="1"/>
  <c r="G31" i="24"/>
  <c r="O31" i="24" s="1"/>
  <c r="Q30" i="24"/>
  <c r="S30" i="24" s="1"/>
  <c r="N30" i="24"/>
  <c r="M30" i="24"/>
  <c r="O30" i="24" s="1"/>
  <c r="L30" i="24"/>
  <c r="G30" i="24"/>
  <c r="E30" i="24"/>
  <c r="F30" i="24" s="1"/>
  <c r="Q28" i="24"/>
  <c r="H28" i="24"/>
  <c r="O28" i="24" s="1"/>
  <c r="Q27" i="24"/>
  <c r="H27" i="24"/>
  <c r="O27" i="24" s="1"/>
  <c r="S26" i="24"/>
  <c r="Q26" i="24"/>
  <c r="H26" i="24"/>
  <c r="Q25" i="24"/>
  <c r="H25" i="24"/>
  <c r="O25" i="24" s="1"/>
  <c r="Q24" i="24"/>
  <c r="O24" i="24"/>
  <c r="H24" i="24"/>
  <c r="R23" i="24"/>
  <c r="Q23" i="24"/>
  <c r="P23" i="24"/>
  <c r="S23" i="24" s="1"/>
  <c r="K23" i="24"/>
  <c r="O23" i="24" s="1"/>
  <c r="J23" i="24"/>
  <c r="I23" i="24"/>
  <c r="H23" i="24"/>
  <c r="F23" i="24"/>
  <c r="E23" i="24"/>
  <c r="D23" i="24"/>
  <c r="C23" i="24"/>
  <c r="T99" i="32" l="1"/>
  <c r="T96" i="32"/>
  <c r="T98" i="32"/>
  <c r="T100" i="32"/>
  <c r="T95" i="32"/>
  <c r="T97" i="32"/>
  <c r="T140" i="32"/>
  <c r="T61" i="32"/>
  <c r="T63" i="32"/>
  <c r="T64" i="32"/>
  <c r="T84" i="32"/>
  <c r="T122" i="32"/>
  <c r="T50" i="32"/>
  <c r="T139" i="32"/>
  <c r="T66" i="32"/>
  <c r="T136" i="32"/>
  <c r="T133" i="32"/>
  <c r="T135" i="32"/>
  <c r="T132" i="32"/>
  <c r="T45" i="32"/>
  <c r="T42" i="32"/>
  <c r="T46" i="32"/>
  <c r="T41" i="32"/>
  <c r="T43" i="32"/>
  <c r="T113" i="32"/>
  <c r="T115" i="32"/>
  <c r="T117" i="32"/>
  <c r="T116" i="32"/>
  <c r="T118" i="32"/>
  <c r="T120" i="32"/>
  <c r="T138" i="32"/>
  <c r="T28" i="32"/>
  <c r="T26" i="32"/>
  <c r="T23" i="32"/>
  <c r="T25" i="32"/>
  <c r="T27" i="32"/>
  <c r="T24" i="32"/>
  <c r="T68" i="32"/>
  <c r="T82" i="32"/>
  <c r="T80" i="32"/>
  <c r="T79" i="32"/>
  <c r="T78" i="32"/>
  <c r="O27" i="32"/>
  <c r="O81" i="32"/>
  <c r="T81" i="32" s="1"/>
  <c r="S62" i="32"/>
  <c r="T62" i="32" s="1"/>
  <c r="T67" i="32"/>
  <c r="S116" i="32"/>
  <c r="T121" i="32"/>
  <c r="S27" i="32"/>
  <c r="T48" i="32"/>
  <c r="O77" i="32"/>
  <c r="T77" i="32" s="1"/>
  <c r="T102" i="32"/>
  <c r="O131" i="32"/>
  <c r="T131" i="32" s="1"/>
  <c r="O44" i="32"/>
  <c r="T44" i="32" s="1"/>
  <c r="S60" i="32"/>
  <c r="T60" i="32" s="1"/>
  <c r="S114" i="32"/>
  <c r="T114" i="32" s="1"/>
  <c r="T49" i="32"/>
  <c r="T103" i="32"/>
  <c r="S28" i="32"/>
  <c r="S82" i="32"/>
  <c r="S136" i="32"/>
  <c r="S26" i="32"/>
  <c r="S80" i="32"/>
  <c r="S134" i="32"/>
  <c r="T134" i="32" s="1"/>
  <c r="S59" i="32"/>
  <c r="T59" i="32" s="1"/>
  <c r="S113" i="32"/>
  <c r="T104" i="31"/>
  <c r="T103" i="31"/>
  <c r="T102" i="31"/>
  <c r="T25" i="31"/>
  <c r="T45" i="31"/>
  <c r="T86" i="31"/>
  <c r="T85" i="31"/>
  <c r="T84" i="31"/>
  <c r="T24" i="31"/>
  <c r="T66" i="31"/>
  <c r="T67" i="31"/>
  <c r="T79" i="31"/>
  <c r="T99" i="31"/>
  <c r="T78" i="31"/>
  <c r="T140" i="31"/>
  <c r="T139" i="31"/>
  <c r="T138" i="31"/>
  <c r="T120" i="31"/>
  <c r="T121" i="31"/>
  <c r="T61" i="31"/>
  <c r="T63" i="31"/>
  <c r="T62" i="31"/>
  <c r="T50" i="31"/>
  <c r="T49" i="31"/>
  <c r="T48" i="31"/>
  <c r="T32" i="31"/>
  <c r="T31" i="31"/>
  <c r="T30" i="31"/>
  <c r="T118" i="31"/>
  <c r="T116" i="31"/>
  <c r="T43" i="31"/>
  <c r="O46" i="31"/>
  <c r="T46" i="31" s="1"/>
  <c r="O60" i="31"/>
  <c r="T60" i="31" s="1"/>
  <c r="S27" i="31"/>
  <c r="S41" i="31"/>
  <c r="S81" i="31"/>
  <c r="T81" i="31" s="1"/>
  <c r="S95" i="31"/>
  <c r="T95" i="31" s="1"/>
  <c r="S135" i="31"/>
  <c r="S62" i="31"/>
  <c r="S116" i="31"/>
  <c r="T27" i="31"/>
  <c r="T41" i="31"/>
  <c r="S46" i="31"/>
  <c r="S60" i="31"/>
  <c r="O68" i="31"/>
  <c r="T68" i="31" s="1"/>
  <c r="O98" i="31"/>
  <c r="S100" i="31"/>
  <c r="S114" i="31"/>
  <c r="O122" i="31"/>
  <c r="T122" i="31" s="1"/>
  <c r="T135" i="31"/>
  <c r="T97" i="31"/>
  <c r="O114" i="31"/>
  <c r="T114" i="31" s="1"/>
  <c r="T100" i="31"/>
  <c r="S23" i="31"/>
  <c r="T23" i="31" s="1"/>
  <c r="T44" i="31"/>
  <c r="O59" i="31"/>
  <c r="S63" i="31"/>
  <c r="S77" i="31"/>
  <c r="T98" i="31"/>
  <c r="O113" i="31"/>
  <c r="T113" i="31" s="1"/>
  <c r="S117" i="31"/>
  <c r="T117" i="31" s="1"/>
  <c r="S131" i="31"/>
  <c r="T131" i="31" s="1"/>
  <c r="S28" i="31"/>
  <c r="T28" i="31" s="1"/>
  <c r="T77" i="31"/>
  <c r="S82" i="31"/>
  <c r="T82" i="31" s="1"/>
  <c r="S136" i="31"/>
  <c r="T42" i="31"/>
  <c r="S61" i="31"/>
  <c r="T96" i="31"/>
  <c r="S115" i="31"/>
  <c r="T115" i="31" s="1"/>
  <c r="T136" i="31"/>
  <c r="S26" i="31"/>
  <c r="T26" i="31" s="1"/>
  <c r="O64" i="31"/>
  <c r="T64" i="31" s="1"/>
  <c r="S80" i="31"/>
  <c r="T80" i="31" s="1"/>
  <c r="O118" i="31"/>
  <c r="S134" i="31"/>
  <c r="S45" i="31"/>
  <c r="S59" i="31"/>
  <c r="T59" i="31" s="1"/>
  <c r="S99" i="31"/>
  <c r="S113" i="31"/>
  <c r="T134" i="31"/>
  <c r="T104" i="30"/>
  <c r="T103" i="30"/>
  <c r="T102" i="30"/>
  <c r="T140" i="30"/>
  <c r="T139" i="30"/>
  <c r="T30" i="30"/>
  <c r="T32" i="30"/>
  <c r="T31" i="30"/>
  <c r="T67" i="30"/>
  <c r="T68" i="30"/>
  <c r="T66" i="30"/>
  <c r="T113" i="30"/>
  <c r="T114" i="30"/>
  <c r="T117" i="30"/>
  <c r="T116" i="30"/>
  <c r="T118" i="30"/>
  <c r="T132" i="30"/>
  <c r="T136" i="30"/>
  <c r="T135" i="30"/>
  <c r="T25" i="30"/>
  <c r="T27" i="30"/>
  <c r="T24" i="30"/>
  <c r="T26" i="30"/>
  <c r="T28" i="30"/>
  <c r="T23" i="30"/>
  <c r="T63" i="30"/>
  <c r="T62" i="30"/>
  <c r="T64" i="30"/>
  <c r="T61" i="30"/>
  <c r="T60" i="30"/>
  <c r="T59" i="30"/>
  <c r="T120" i="30"/>
  <c r="T122" i="30"/>
  <c r="T121" i="30"/>
  <c r="T45" i="30"/>
  <c r="T46" i="30"/>
  <c r="T41" i="30"/>
  <c r="T43" i="30"/>
  <c r="T42" i="30"/>
  <c r="T82" i="30"/>
  <c r="T77" i="30"/>
  <c r="T79" i="30"/>
  <c r="T81" i="30"/>
  <c r="T78" i="30"/>
  <c r="T80" i="30"/>
  <c r="T99" i="30"/>
  <c r="T98" i="30"/>
  <c r="S97" i="30"/>
  <c r="T97" i="30" s="1"/>
  <c r="T86" i="30"/>
  <c r="O138" i="30"/>
  <c r="T138" i="30" s="1"/>
  <c r="S131" i="30"/>
  <c r="T131" i="30" s="1"/>
  <c r="S79" i="30"/>
  <c r="S98" i="30"/>
  <c r="S136" i="30"/>
  <c r="S46" i="30"/>
  <c r="S77" i="30"/>
  <c r="T84" i="30"/>
  <c r="S96" i="30"/>
  <c r="T96" i="30" s="1"/>
  <c r="S115" i="30"/>
  <c r="T115" i="30" s="1"/>
  <c r="S134" i="30"/>
  <c r="T134" i="30" s="1"/>
  <c r="S95" i="30"/>
  <c r="T95" i="30" s="1"/>
  <c r="S133" i="30"/>
  <c r="T133" i="30" s="1"/>
  <c r="S100" i="30"/>
  <c r="T100" i="30" s="1"/>
  <c r="S41" i="30"/>
  <c r="S44" i="30"/>
  <c r="T44" i="30" s="1"/>
  <c r="S63" i="30"/>
  <c r="S82" i="30"/>
  <c r="S43" i="30"/>
  <c r="O42" i="29"/>
  <c r="O61" i="29"/>
  <c r="F77" i="29"/>
  <c r="O45" i="29"/>
  <c r="O23" i="29"/>
  <c r="O46" i="29"/>
  <c r="F41" i="29"/>
  <c r="T44" i="29" s="1"/>
  <c r="O97" i="29"/>
  <c r="O116" i="29"/>
  <c r="T116" i="29" s="1"/>
  <c r="O62" i="29"/>
  <c r="O99" i="29"/>
  <c r="T99" i="29" s="1"/>
  <c r="O98" i="29"/>
  <c r="T98" i="29" s="1"/>
  <c r="O132" i="29"/>
  <c r="F131" i="29"/>
  <c r="T136" i="29" s="1"/>
  <c r="O28" i="29"/>
  <c r="O24" i="29"/>
  <c r="O59" i="29"/>
  <c r="T59" i="29" s="1"/>
  <c r="O78" i="29"/>
  <c r="T78" i="29" s="1"/>
  <c r="O95" i="29"/>
  <c r="T95" i="29" s="1"/>
  <c r="O26" i="29"/>
  <c r="T26" i="29" s="1"/>
  <c r="O77" i="29"/>
  <c r="O80" i="29"/>
  <c r="O135" i="29"/>
  <c r="O27" i="29"/>
  <c r="T60" i="29"/>
  <c r="T62" i="29"/>
  <c r="T64" i="29"/>
  <c r="T61" i="29"/>
  <c r="T113" i="29"/>
  <c r="T115" i="29"/>
  <c r="T118" i="29"/>
  <c r="T32" i="29"/>
  <c r="T31" i="29"/>
  <c r="T30" i="29"/>
  <c r="T140" i="29"/>
  <c r="T49" i="29"/>
  <c r="T25" i="29"/>
  <c r="T27" i="29"/>
  <c r="T24" i="29"/>
  <c r="T23" i="29"/>
  <c r="T82" i="29"/>
  <c r="T80" i="29"/>
  <c r="T120" i="29"/>
  <c r="T122" i="29"/>
  <c r="T121" i="29"/>
  <c r="S28" i="29"/>
  <c r="S97" i="29"/>
  <c r="S26" i="29"/>
  <c r="O41" i="29"/>
  <c r="O43" i="29"/>
  <c r="O81" i="29"/>
  <c r="T81" i="29" s="1"/>
  <c r="T86" i="29"/>
  <c r="O100" i="29"/>
  <c r="S95" i="29"/>
  <c r="T102" i="29"/>
  <c r="S114" i="29"/>
  <c r="T114" i="29" s="1"/>
  <c r="S133" i="29"/>
  <c r="S24" i="29"/>
  <c r="S62" i="29"/>
  <c r="O79" i="29"/>
  <c r="T79" i="29" s="1"/>
  <c r="S81" i="29"/>
  <c r="S100" i="29"/>
  <c r="S131" i="29"/>
  <c r="T138" i="29"/>
  <c r="T48" i="29"/>
  <c r="S60" i="29"/>
  <c r="O68" i="29"/>
  <c r="T68" i="29" s="1"/>
  <c r="S98" i="29"/>
  <c r="T103" i="29"/>
  <c r="S117" i="29"/>
  <c r="T117" i="29" s="1"/>
  <c r="S27" i="29"/>
  <c r="O63" i="29"/>
  <c r="T63" i="29" s="1"/>
  <c r="S96" i="29"/>
  <c r="T96" i="29" s="1"/>
  <c r="T139" i="29"/>
  <c r="T113" i="28"/>
  <c r="T118" i="28"/>
  <c r="T114" i="28"/>
  <c r="T115" i="28"/>
  <c r="T50" i="28"/>
  <c r="T42" i="28"/>
  <c r="T80" i="28"/>
  <c r="T78" i="28"/>
  <c r="T79" i="28"/>
  <c r="T77" i="28"/>
  <c r="T82" i="28"/>
  <c r="T121" i="28"/>
  <c r="T122" i="28"/>
  <c r="T120" i="28"/>
  <c r="T23" i="28"/>
  <c r="T99" i="28"/>
  <c r="T61" i="28"/>
  <c r="T30" i="28"/>
  <c r="T31" i="28"/>
  <c r="T32" i="28"/>
  <c r="T139" i="28"/>
  <c r="O104" i="28"/>
  <c r="T104" i="28" s="1"/>
  <c r="T136" i="28"/>
  <c r="T131" i="28"/>
  <c r="S60" i="28"/>
  <c r="T60" i="28" s="1"/>
  <c r="T48" i="28"/>
  <c r="T43" i="28"/>
  <c r="S100" i="28"/>
  <c r="S114" i="28"/>
  <c r="T102" i="28"/>
  <c r="S95" i="28"/>
  <c r="T45" i="28"/>
  <c r="T26" i="28"/>
  <c r="T49" i="28"/>
  <c r="T41" i="28"/>
  <c r="S27" i="28"/>
  <c r="T27" i="28" s="1"/>
  <c r="S117" i="28"/>
  <c r="T117" i="28" s="1"/>
  <c r="O96" i="28"/>
  <c r="T96" i="28" s="1"/>
  <c r="S79" i="28"/>
  <c r="T138" i="28"/>
  <c r="T100" i="28"/>
  <c r="O46" i="28"/>
  <c r="O136" i="28"/>
  <c r="T133" i="28"/>
  <c r="T95" i="28"/>
  <c r="S81" i="28"/>
  <c r="T81" i="28" s="1"/>
  <c r="S62" i="28"/>
  <c r="T62" i="28" s="1"/>
  <c r="O60" i="28"/>
  <c r="S24" i="28"/>
  <c r="T135" i="28"/>
  <c r="T97" i="28"/>
  <c r="T86" i="28"/>
  <c r="S64" i="28"/>
  <c r="T64" i="28" s="1"/>
  <c r="S26" i="28"/>
  <c r="O24" i="28"/>
  <c r="T28" i="28"/>
  <c r="S63" i="28"/>
  <c r="T63" i="28" s="1"/>
  <c r="O132" i="28"/>
  <c r="T132" i="28" s="1"/>
  <c r="T46" i="28"/>
  <c r="O134" i="28"/>
  <c r="T134" i="28" s="1"/>
  <c r="S116" i="28"/>
  <c r="T116" i="28" s="1"/>
  <c r="S59" i="28"/>
  <c r="T59" i="28" s="1"/>
  <c r="S28" i="28"/>
  <c r="T114" i="27"/>
  <c r="T118" i="27"/>
  <c r="T32" i="27"/>
  <c r="T48" i="27"/>
  <c r="T50" i="27"/>
  <c r="T49" i="27"/>
  <c r="T68" i="27"/>
  <c r="T66" i="27"/>
  <c r="T67" i="27"/>
  <c r="T41" i="27"/>
  <c r="T43" i="27"/>
  <c r="T45" i="27"/>
  <c r="T42" i="27"/>
  <c r="T46" i="27"/>
  <c r="T44" i="27"/>
  <c r="T139" i="27"/>
  <c r="T138" i="27"/>
  <c r="T140" i="27"/>
  <c r="T98" i="27"/>
  <c r="T100" i="27"/>
  <c r="T95" i="27"/>
  <c r="T99" i="27"/>
  <c r="T96" i="27"/>
  <c r="T103" i="27"/>
  <c r="T81" i="27"/>
  <c r="T80" i="27"/>
  <c r="T77" i="27"/>
  <c r="T79" i="27"/>
  <c r="T85" i="27"/>
  <c r="T84" i="27"/>
  <c r="T86" i="27"/>
  <c r="T24" i="27"/>
  <c r="T26" i="27"/>
  <c r="T25" i="27"/>
  <c r="T28" i="27"/>
  <c r="T27" i="27"/>
  <c r="T136" i="27"/>
  <c r="T133" i="27"/>
  <c r="T132" i="27"/>
  <c r="T134" i="27"/>
  <c r="S59" i="27"/>
  <c r="T59" i="27" s="1"/>
  <c r="S78" i="27"/>
  <c r="T78" i="27" s="1"/>
  <c r="S97" i="27"/>
  <c r="T97" i="27" s="1"/>
  <c r="S116" i="27"/>
  <c r="T116" i="27" s="1"/>
  <c r="S135" i="27"/>
  <c r="T135" i="27" s="1"/>
  <c r="O23" i="27"/>
  <c r="T23" i="27" s="1"/>
  <c r="S63" i="27"/>
  <c r="T63" i="27"/>
  <c r="S113" i="27"/>
  <c r="S61" i="27"/>
  <c r="T61" i="27"/>
  <c r="S26" i="27"/>
  <c r="S115" i="27"/>
  <c r="T115" i="27" s="1"/>
  <c r="S25" i="27"/>
  <c r="S82" i="27"/>
  <c r="T82" i="27" s="1"/>
  <c r="T104" i="27"/>
  <c r="S23" i="27"/>
  <c r="S118" i="27"/>
  <c r="T64" i="27"/>
  <c r="O67" i="27"/>
  <c r="T102" i="27"/>
  <c r="S114" i="27"/>
  <c r="O122" i="27"/>
  <c r="T122" i="27" s="1"/>
  <c r="O117" i="27"/>
  <c r="T117" i="27" s="1"/>
  <c r="T62" i="27"/>
  <c r="S131" i="27"/>
  <c r="T131" i="27" s="1"/>
  <c r="O113" i="27"/>
  <c r="T113" i="27" s="1"/>
  <c r="T79" i="26"/>
  <c r="T78" i="26"/>
  <c r="T80" i="26"/>
  <c r="T113" i="26"/>
  <c r="T115" i="26"/>
  <c r="T117" i="26"/>
  <c r="T114" i="26"/>
  <c r="T118" i="26"/>
  <c r="T116" i="26"/>
  <c r="T30" i="26"/>
  <c r="T31" i="26"/>
  <c r="T32" i="26"/>
  <c r="T68" i="26"/>
  <c r="T104" i="26"/>
  <c r="T103" i="26"/>
  <c r="T102" i="26"/>
  <c r="T62" i="26"/>
  <c r="T61" i="26"/>
  <c r="T140" i="26"/>
  <c r="T139" i="26"/>
  <c r="T138" i="26"/>
  <c r="T132" i="26"/>
  <c r="T134" i="26"/>
  <c r="T136" i="26"/>
  <c r="T96" i="26"/>
  <c r="T97" i="26"/>
  <c r="T100" i="26"/>
  <c r="T95" i="26"/>
  <c r="T99" i="26"/>
  <c r="T44" i="26"/>
  <c r="T41" i="26"/>
  <c r="T45" i="26"/>
  <c r="T42" i="26"/>
  <c r="T49" i="26"/>
  <c r="T48" i="26"/>
  <c r="T50" i="26"/>
  <c r="T23" i="26"/>
  <c r="O45" i="26"/>
  <c r="O64" i="26"/>
  <c r="T64" i="26" s="1"/>
  <c r="T28" i="26"/>
  <c r="S59" i="26"/>
  <c r="T59" i="26" s="1"/>
  <c r="T66" i="26"/>
  <c r="S78" i="26"/>
  <c r="S97" i="26"/>
  <c r="S116" i="26"/>
  <c r="T121" i="26"/>
  <c r="S135" i="26"/>
  <c r="T135" i="26" s="1"/>
  <c r="S133" i="26"/>
  <c r="T133" i="26" s="1"/>
  <c r="S43" i="26"/>
  <c r="T43" i="26" s="1"/>
  <c r="T67" i="26"/>
  <c r="O77" i="26"/>
  <c r="T77" i="26" s="1"/>
  <c r="S81" i="26"/>
  <c r="T81" i="26" s="1"/>
  <c r="T122" i="26"/>
  <c r="O27" i="26"/>
  <c r="S131" i="26"/>
  <c r="T131" i="26" s="1"/>
  <c r="O81" i="26"/>
  <c r="T26" i="26"/>
  <c r="O84" i="26"/>
  <c r="T84" i="26" s="1"/>
  <c r="S41" i="26"/>
  <c r="S60" i="26"/>
  <c r="T60" i="26" s="1"/>
  <c r="S79" i="26"/>
  <c r="S98" i="26"/>
  <c r="T98" i="26" s="1"/>
  <c r="S136" i="26"/>
  <c r="S46" i="26"/>
  <c r="T46" i="26" s="1"/>
  <c r="O63" i="26"/>
  <c r="T63" i="26" s="1"/>
  <c r="T27" i="26"/>
  <c r="S77" i="26"/>
  <c r="S96" i="26"/>
  <c r="S134" i="26"/>
  <c r="S44" i="26"/>
  <c r="S63" i="26"/>
  <c r="S82" i="26"/>
  <c r="T82" i="26" s="1"/>
  <c r="T24" i="26"/>
  <c r="T41" i="25"/>
  <c r="T42" i="25"/>
  <c r="T45" i="25"/>
  <c r="T28" i="25"/>
  <c r="T23" i="25"/>
  <c r="T27" i="25"/>
  <c r="T24" i="25"/>
  <c r="T26" i="25"/>
  <c r="T80" i="25"/>
  <c r="T82" i="25"/>
  <c r="T79" i="25"/>
  <c r="T77" i="25"/>
  <c r="T81" i="25"/>
  <c r="T78" i="25"/>
  <c r="T68" i="25"/>
  <c r="T66" i="25"/>
  <c r="T67" i="25"/>
  <c r="T113" i="25"/>
  <c r="T117" i="25"/>
  <c r="T114" i="25"/>
  <c r="T116" i="25"/>
  <c r="T118" i="25"/>
  <c r="T30" i="25"/>
  <c r="T32" i="25"/>
  <c r="T31" i="25"/>
  <c r="T104" i="25"/>
  <c r="T103" i="25"/>
  <c r="T102" i="25"/>
  <c r="T140" i="25"/>
  <c r="T139" i="25"/>
  <c r="T138" i="25"/>
  <c r="T49" i="25"/>
  <c r="T50" i="25"/>
  <c r="T60" i="25"/>
  <c r="T63" i="25"/>
  <c r="T61" i="25"/>
  <c r="T62" i="25"/>
  <c r="T64" i="25"/>
  <c r="T59" i="25"/>
  <c r="T132" i="25"/>
  <c r="T135" i="25"/>
  <c r="T120" i="25"/>
  <c r="T121" i="25"/>
  <c r="T122" i="25"/>
  <c r="O48" i="25"/>
  <c r="T48" i="25" s="1"/>
  <c r="S95" i="25"/>
  <c r="T95" i="25" s="1"/>
  <c r="S133" i="25"/>
  <c r="T133" i="25" s="1"/>
  <c r="S43" i="25"/>
  <c r="T43" i="25" s="1"/>
  <c r="S100" i="25"/>
  <c r="T100" i="25"/>
  <c r="S131" i="25"/>
  <c r="S59" i="25"/>
  <c r="S97" i="25"/>
  <c r="T97" i="25" s="1"/>
  <c r="T86" i="25"/>
  <c r="S98" i="25"/>
  <c r="T98" i="25"/>
  <c r="S134" i="25"/>
  <c r="T134" i="25" s="1"/>
  <c r="S25" i="25"/>
  <c r="T25" i="25" s="1"/>
  <c r="S44" i="25"/>
  <c r="T44" i="25" s="1"/>
  <c r="O45" i="25"/>
  <c r="S60" i="25"/>
  <c r="S136" i="25"/>
  <c r="T136" i="25" s="1"/>
  <c r="S96" i="25"/>
  <c r="T96" i="25" s="1"/>
  <c r="S113" i="25"/>
  <c r="O131" i="25"/>
  <c r="T131" i="25" s="1"/>
  <c r="S46" i="25"/>
  <c r="T46" i="25" s="1"/>
  <c r="T84" i="25"/>
  <c r="S115" i="25"/>
  <c r="T115" i="25" s="1"/>
  <c r="T104" i="24"/>
  <c r="T103" i="24"/>
  <c r="T102" i="24"/>
  <c r="T41" i="24"/>
  <c r="T43" i="24"/>
  <c r="T45" i="24"/>
  <c r="T42" i="24"/>
  <c r="T49" i="24"/>
  <c r="T48" i="24"/>
  <c r="T50" i="24"/>
  <c r="T96" i="24"/>
  <c r="T63" i="24"/>
  <c r="T60" i="24"/>
  <c r="T59" i="24"/>
  <c r="T61" i="24"/>
  <c r="T140" i="24"/>
  <c r="T139" i="24"/>
  <c r="T138" i="24"/>
  <c r="T30" i="24"/>
  <c r="T31" i="24"/>
  <c r="T32" i="24"/>
  <c r="T82" i="24"/>
  <c r="T77" i="24"/>
  <c r="T79" i="24"/>
  <c r="T81" i="24"/>
  <c r="T78" i="24"/>
  <c r="T80" i="24"/>
  <c r="T132" i="24"/>
  <c r="T134" i="24"/>
  <c r="T136" i="24"/>
  <c r="T133" i="24"/>
  <c r="T131" i="24"/>
  <c r="T68" i="24"/>
  <c r="T67" i="24"/>
  <c r="T66" i="24"/>
  <c r="T85" i="24"/>
  <c r="T84" i="24"/>
  <c r="T86" i="24"/>
  <c r="T115" i="24"/>
  <c r="T117" i="24"/>
  <c r="T114" i="24"/>
  <c r="T118" i="24"/>
  <c r="T99" i="24"/>
  <c r="T23" i="24"/>
  <c r="O26" i="24"/>
  <c r="T26" i="24" s="1"/>
  <c r="S28" i="24"/>
  <c r="O64" i="24"/>
  <c r="T64" i="24" s="1"/>
  <c r="T28" i="24"/>
  <c r="S97" i="24"/>
  <c r="T97" i="24" s="1"/>
  <c r="S116" i="24"/>
  <c r="T116" i="24" s="1"/>
  <c r="T121" i="24"/>
  <c r="S135" i="24"/>
  <c r="T135" i="24" s="1"/>
  <c r="O62" i="24"/>
  <c r="S95" i="24"/>
  <c r="S133" i="24"/>
  <c r="S24" i="24"/>
  <c r="S43" i="24"/>
  <c r="S62" i="24"/>
  <c r="T62" i="24" s="1"/>
  <c r="T95" i="24"/>
  <c r="T122" i="24"/>
  <c r="T24" i="24"/>
  <c r="T100" i="24"/>
  <c r="S131" i="24"/>
  <c r="S136" i="24"/>
  <c r="S27" i="24"/>
  <c r="T27" i="24" s="1"/>
  <c r="S46" i="24"/>
  <c r="T46" i="24" s="1"/>
  <c r="T98" i="24"/>
  <c r="S134" i="24"/>
  <c r="S44" i="24"/>
  <c r="T44" i="24" s="1"/>
  <c r="S25" i="24"/>
  <c r="T25" i="24" s="1"/>
  <c r="S113" i="24"/>
  <c r="T113" i="24" s="1"/>
  <c r="T28" i="29" l="1"/>
  <c r="T135" i="29"/>
  <c r="T134" i="29"/>
  <c r="T77" i="29"/>
  <c r="T133" i="29"/>
  <c r="T132" i="29"/>
  <c r="T131" i="29"/>
  <c r="T42" i="29"/>
  <c r="T100" i="29"/>
  <c r="T41" i="29"/>
  <c r="T43" i="29"/>
  <c r="T97" i="29"/>
  <c r="T45" i="29"/>
  <c r="T46" i="29"/>
  <c r="T24" i="28"/>
  <c r="G140" i="23"/>
  <c r="O140" i="23" s="1"/>
  <c r="O139" i="23"/>
  <c r="G139" i="23"/>
  <c r="Q138" i="23"/>
  <c r="S138" i="23" s="1"/>
  <c r="N138" i="23"/>
  <c r="M138" i="23"/>
  <c r="L138" i="23"/>
  <c r="G138" i="23"/>
  <c r="O138" i="23" s="1"/>
  <c r="E138" i="23"/>
  <c r="F138" i="23" s="1"/>
  <c r="S136" i="23"/>
  <c r="Q136" i="23"/>
  <c r="H136" i="23"/>
  <c r="Q135" i="23"/>
  <c r="O135" i="23"/>
  <c r="H135" i="23"/>
  <c r="Q134" i="23"/>
  <c r="S134" i="23" s="1"/>
  <c r="H134" i="23"/>
  <c r="Q133" i="23"/>
  <c r="H133" i="23"/>
  <c r="O133" i="23" s="1"/>
  <c r="Q132" i="23"/>
  <c r="S132" i="23" s="1"/>
  <c r="H132" i="23"/>
  <c r="O132" i="23" s="1"/>
  <c r="R131" i="23"/>
  <c r="Q131" i="23"/>
  <c r="P131" i="23"/>
  <c r="S131" i="23" s="1"/>
  <c r="K131" i="23"/>
  <c r="J131" i="23"/>
  <c r="O134" i="23" s="1"/>
  <c r="I131" i="23"/>
  <c r="O136" i="23" s="1"/>
  <c r="H131" i="23"/>
  <c r="O131" i="23" s="1"/>
  <c r="E131" i="23"/>
  <c r="F131" i="23" s="1"/>
  <c r="D131" i="23"/>
  <c r="C131" i="23"/>
  <c r="G122" i="23"/>
  <c r="O122" i="23" s="1"/>
  <c r="G121" i="23"/>
  <c r="O121" i="23" s="1"/>
  <c r="Q120" i="23"/>
  <c r="S120" i="23" s="1"/>
  <c r="O120" i="23"/>
  <c r="N120" i="23"/>
  <c r="M120" i="23"/>
  <c r="L120" i="23"/>
  <c r="G120" i="23"/>
  <c r="E120" i="23"/>
  <c r="F120" i="23" s="1"/>
  <c r="Q118" i="23"/>
  <c r="H118" i="23"/>
  <c r="O118" i="23" s="1"/>
  <c r="Q117" i="23"/>
  <c r="H117" i="23"/>
  <c r="O117" i="23" s="1"/>
  <c r="Q116" i="23"/>
  <c r="O116" i="23"/>
  <c r="H116" i="23"/>
  <c r="Q115" i="23"/>
  <c r="O115" i="23"/>
  <c r="H115" i="23"/>
  <c r="Q114" i="23"/>
  <c r="H114" i="23"/>
  <c r="O114" i="23" s="1"/>
  <c r="R113" i="23"/>
  <c r="Q113" i="23"/>
  <c r="P113" i="23"/>
  <c r="S113" i="23" s="1"/>
  <c r="O113" i="23"/>
  <c r="K113" i="23"/>
  <c r="J113" i="23"/>
  <c r="I113" i="23"/>
  <c r="H113" i="23"/>
  <c r="E113" i="23"/>
  <c r="D113" i="23"/>
  <c r="C113" i="23"/>
  <c r="F113" i="23" s="1"/>
  <c r="G104" i="23"/>
  <c r="O104" i="23" s="1"/>
  <c r="G103" i="23"/>
  <c r="Q102" i="23"/>
  <c r="S102" i="23" s="1"/>
  <c r="N102" i="23"/>
  <c r="M102" i="23"/>
  <c r="L102" i="23"/>
  <c r="O103" i="23" s="1"/>
  <c r="G102" i="23"/>
  <c r="O102" i="23" s="1"/>
  <c r="F102" i="23"/>
  <c r="E102" i="23"/>
  <c r="Q100" i="23"/>
  <c r="H100" i="23"/>
  <c r="O100" i="23" s="1"/>
  <c r="S99" i="23"/>
  <c r="Q99" i="23"/>
  <c r="H99" i="23"/>
  <c r="O99" i="23" s="1"/>
  <c r="S98" i="23"/>
  <c r="Q98" i="23"/>
  <c r="H98" i="23"/>
  <c r="O98" i="23" s="1"/>
  <c r="T98" i="23" s="1"/>
  <c r="Q97" i="23"/>
  <c r="H97" i="23"/>
  <c r="Q96" i="23"/>
  <c r="S96" i="23" s="1"/>
  <c r="H96" i="23"/>
  <c r="R95" i="23"/>
  <c r="Q95" i="23"/>
  <c r="P95" i="23"/>
  <c r="S100" i="23" s="1"/>
  <c r="K95" i="23"/>
  <c r="J95" i="23"/>
  <c r="I95" i="23"/>
  <c r="O96" i="23" s="1"/>
  <c r="H95" i="23"/>
  <c r="O95" i="23" s="1"/>
  <c r="F95" i="23"/>
  <c r="E95" i="23"/>
  <c r="D95" i="23"/>
  <c r="C95" i="23"/>
  <c r="G86" i="23"/>
  <c r="O86" i="23" s="1"/>
  <c r="G85" i="23"/>
  <c r="O85" i="23" s="1"/>
  <c r="S84" i="23"/>
  <c r="Q84" i="23"/>
  <c r="N84" i="23"/>
  <c r="M84" i="23"/>
  <c r="L84" i="23"/>
  <c r="G84" i="23"/>
  <c r="O84" i="23" s="1"/>
  <c r="E84" i="23"/>
  <c r="F84" i="23" s="1"/>
  <c r="Q82" i="23"/>
  <c r="S82" i="23" s="1"/>
  <c r="O82" i="23"/>
  <c r="H82" i="23"/>
  <c r="Q81" i="23"/>
  <c r="H81" i="23"/>
  <c r="O81" i="23" s="1"/>
  <c r="Q80" i="23"/>
  <c r="H80" i="23"/>
  <c r="O80" i="23" s="1"/>
  <c r="Q79" i="23"/>
  <c r="H79" i="23"/>
  <c r="O79" i="23" s="1"/>
  <c r="Q78" i="23"/>
  <c r="S78" i="23" s="1"/>
  <c r="O78" i="23"/>
  <c r="H78" i="23"/>
  <c r="R77" i="23"/>
  <c r="S79" i="23" s="1"/>
  <c r="Q77" i="23"/>
  <c r="P77" i="23"/>
  <c r="S81" i="23" s="1"/>
  <c r="K77" i="23"/>
  <c r="J77" i="23"/>
  <c r="I77" i="23"/>
  <c r="H77" i="23"/>
  <c r="O77" i="23" s="1"/>
  <c r="E77" i="23"/>
  <c r="D77" i="23"/>
  <c r="C77" i="23"/>
  <c r="F77" i="23" s="1"/>
  <c r="G68" i="23"/>
  <c r="G67" i="23"/>
  <c r="O67" i="23" s="1"/>
  <c r="Q66" i="23"/>
  <c r="S66" i="23" s="1"/>
  <c r="N66" i="23"/>
  <c r="M66" i="23"/>
  <c r="L66" i="23"/>
  <c r="O68" i="23" s="1"/>
  <c r="T68" i="23" s="1"/>
  <c r="G66" i="23"/>
  <c r="O66" i="23" s="1"/>
  <c r="T66" i="23" s="1"/>
  <c r="F66" i="23"/>
  <c r="T67" i="23" s="1"/>
  <c r="E66" i="23"/>
  <c r="Q64" i="23"/>
  <c r="H64" i="23"/>
  <c r="O64" i="23" s="1"/>
  <c r="Q63" i="23"/>
  <c r="S63" i="23" s="1"/>
  <c r="O63" i="23"/>
  <c r="H63" i="23"/>
  <c r="Q62" i="23"/>
  <c r="H62" i="23"/>
  <c r="O62" i="23" s="1"/>
  <c r="S61" i="23"/>
  <c r="Q61" i="23"/>
  <c r="H61" i="23"/>
  <c r="O61" i="23" s="1"/>
  <c r="S60" i="23"/>
  <c r="Q60" i="23"/>
  <c r="H60" i="23"/>
  <c r="O60" i="23" s="1"/>
  <c r="R59" i="23"/>
  <c r="Q59" i="23"/>
  <c r="P59" i="23"/>
  <c r="S62" i="23" s="1"/>
  <c r="K59" i="23"/>
  <c r="J59" i="23"/>
  <c r="O59" i="23" s="1"/>
  <c r="I59" i="23"/>
  <c r="H59" i="23"/>
  <c r="E59" i="23"/>
  <c r="D59" i="23"/>
  <c r="C59" i="23"/>
  <c r="F59" i="23" s="1"/>
  <c r="O50" i="23"/>
  <c r="G50" i="23"/>
  <c r="G49" i="23"/>
  <c r="O49" i="23" s="1"/>
  <c r="S48" i="23"/>
  <c r="Q48" i="23"/>
  <c r="N48" i="23"/>
  <c r="M48" i="23"/>
  <c r="L48" i="23"/>
  <c r="G48" i="23"/>
  <c r="O48" i="23" s="1"/>
  <c r="E48" i="23"/>
  <c r="F48" i="23" s="1"/>
  <c r="S46" i="23"/>
  <c r="Q46" i="23"/>
  <c r="H46" i="23"/>
  <c r="Q45" i="23"/>
  <c r="S45" i="23" s="1"/>
  <c r="H45" i="23"/>
  <c r="O45" i="23" s="1"/>
  <c r="Q44" i="23"/>
  <c r="S44" i="23" s="1"/>
  <c r="O44" i="23"/>
  <c r="H44" i="23"/>
  <c r="Q43" i="23"/>
  <c r="H43" i="23"/>
  <c r="O43" i="23" s="1"/>
  <c r="S42" i="23"/>
  <c r="Q42" i="23"/>
  <c r="H42" i="23"/>
  <c r="O42" i="23" s="1"/>
  <c r="S41" i="23"/>
  <c r="R41" i="23"/>
  <c r="S43" i="23" s="1"/>
  <c r="Q41" i="23"/>
  <c r="P41" i="23"/>
  <c r="K41" i="23"/>
  <c r="J41" i="23"/>
  <c r="I41" i="23"/>
  <c r="O46" i="23" s="1"/>
  <c r="H41" i="23"/>
  <c r="O41" i="23" s="1"/>
  <c r="E41" i="23"/>
  <c r="D41" i="23"/>
  <c r="F41" i="23" s="1"/>
  <c r="C41" i="23"/>
  <c r="G32" i="23"/>
  <c r="G31" i="23"/>
  <c r="O31" i="23" s="1"/>
  <c r="Q30" i="23"/>
  <c r="S30" i="23" s="1"/>
  <c r="N30" i="23"/>
  <c r="O30" i="23" s="1"/>
  <c r="M30" i="23"/>
  <c r="L30" i="23"/>
  <c r="O32" i="23" s="1"/>
  <c r="G30" i="23"/>
  <c r="E30" i="23"/>
  <c r="F30" i="23" s="1"/>
  <c r="Q28" i="23"/>
  <c r="H28" i="23"/>
  <c r="O28" i="23" s="1"/>
  <c r="S27" i="23"/>
  <c r="Q27" i="23"/>
  <c r="H27" i="23"/>
  <c r="Q26" i="23"/>
  <c r="H26" i="23"/>
  <c r="O26" i="23" s="1"/>
  <c r="Q25" i="23"/>
  <c r="O25" i="23"/>
  <c r="H25" i="23"/>
  <c r="Q24" i="23"/>
  <c r="H24" i="23"/>
  <c r="O24" i="23" s="1"/>
  <c r="R23" i="23"/>
  <c r="Q23" i="23"/>
  <c r="P23" i="23"/>
  <c r="S25" i="23" s="1"/>
  <c r="O23" i="23"/>
  <c r="K23" i="23"/>
  <c r="J23" i="23"/>
  <c r="O27" i="23" s="1"/>
  <c r="I23" i="23"/>
  <c r="H23" i="23"/>
  <c r="E23" i="23"/>
  <c r="D23" i="23"/>
  <c r="C23" i="23"/>
  <c r="F23" i="23" s="1"/>
  <c r="G140" i="22"/>
  <c r="O140" i="22" s="1"/>
  <c r="G139" i="22"/>
  <c r="O139" i="22" s="1"/>
  <c r="Q138" i="22"/>
  <c r="S138" i="22" s="1"/>
  <c r="N138" i="22"/>
  <c r="M138" i="22"/>
  <c r="O138" i="22" s="1"/>
  <c r="L138" i="22"/>
  <c r="G138" i="22"/>
  <c r="E138" i="22"/>
  <c r="F138" i="22" s="1"/>
  <c r="Q136" i="22"/>
  <c r="H136" i="22"/>
  <c r="O136" i="22" s="1"/>
  <c r="Q135" i="22"/>
  <c r="S135" i="22" s="1"/>
  <c r="H135" i="22"/>
  <c r="Q134" i="22"/>
  <c r="H134" i="22"/>
  <c r="Q133" i="22"/>
  <c r="O133" i="22"/>
  <c r="H133" i="22"/>
  <c r="Q132" i="22"/>
  <c r="H132" i="22"/>
  <c r="O132" i="22" s="1"/>
  <c r="R131" i="22"/>
  <c r="Q131" i="22"/>
  <c r="P131" i="22"/>
  <c r="S132" i="22" s="1"/>
  <c r="O131" i="22"/>
  <c r="K131" i="22"/>
  <c r="O134" i="22" s="1"/>
  <c r="J131" i="22"/>
  <c r="O135" i="22" s="1"/>
  <c r="I131" i="22"/>
  <c r="H131" i="22"/>
  <c r="E131" i="22"/>
  <c r="D131" i="22"/>
  <c r="F131" i="22" s="1"/>
  <c r="C131" i="22"/>
  <c r="G122" i="22"/>
  <c r="O122" i="22" s="1"/>
  <c r="O121" i="22"/>
  <c r="G121" i="22"/>
  <c r="S120" i="22"/>
  <c r="Q120" i="22"/>
  <c r="N120" i="22"/>
  <c r="O120" i="22" s="1"/>
  <c r="M120" i="22"/>
  <c r="L120" i="22"/>
  <c r="G120" i="22"/>
  <c r="E120" i="22"/>
  <c r="F120" i="22" s="1"/>
  <c r="Q118" i="22"/>
  <c r="O118" i="22"/>
  <c r="H118" i="22"/>
  <c r="Q117" i="22"/>
  <c r="H117" i="22"/>
  <c r="O117" i="22" s="1"/>
  <c r="S116" i="22"/>
  <c r="Q116" i="22"/>
  <c r="O116" i="22"/>
  <c r="H116" i="22"/>
  <c r="Q115" i="22"/>
  <c r="O115" i="22"/>
  <c r="H115" i="22"/>
  <c r="Q114" i="22"/>
  <c r="O114" i="22"/>
  <c r="H114" i="22"/>
  <c r="R113" i="22"/>
  <c r="S115" i="22" s="1"/>
  <c r="Q113" i="22"/>
  <c r="P113" i="22"/>
  <c r="S118" i="22" s="1"/>
  <c r="O113" i="22"/>
  <c r="K113" i="22"/>
  <c r="J113" i="22"/>
  <c r="I113" i="22"/>
  <c r="H113" i="22"/>
  <c r="F113" i="22"/>
  <c r="E113" i="22"/>
  <c r="D113" i="22"/>
  <c r="C113" i="22"/>
  <c r="G104" i="22"/>
  <c r="G103" i="22"/>
  <c r="Q102" i="22"/>
  <c r="S102" i="22" s="1"/>
  <c r="O102" i="22"/>
  <c r="N102" i="22"/>
  <c r="M102" i="22"/>
  <c r="L102" i="22"/>
  <c r="O104" i="22" s="1"/>
  <c r="G102" i="22"/>
  <c r="E102" i="22"/>
  <c r="F102" i="22" s="1"/>
  <c r="Q100" i="22"/>
  <c r="H100" i="22"/>
  <c r="O100" i="22" s="1"/>
  <c r="Q99" i="22"/>
  <c r="H99" i="22"/>
  <c r="Q98" i="22"/>
  <c r="H98" i="22"/>
  <c r="O98" i="22" s="1"/>
  <c r="S97" i="22"/>
  <c r="Q97" i="22"/>
  <c r="H97" i="22"/>
  <c r="Q96" i="22"/>
  <c r="H96" i="22"/>
  <c r="R95" i="22"/>
  <c r="Q95" i="22"/>
  <c r="P95" i="22"/>
  <c r="S99" i="22" s="1"/>
  <c r="K95" i="22"/>
  <c r="J95" i="22"/>
  <c r="I95" i="22"/>
  <c r="O97" i="22" s="1"/>
  <c r="H95" i="22"/>
  <c r="O95" i="22" s="1"/>
  <c r="F95" i="22"/>
  <c r="E95" i="22"/>
  <c r="D95" i="22"/>
  <c r="C95" i="22"/>
  <c r="O86" i="22"/>
  <c r="G86" i="22"/>
  <c r="G85" i="22"/>
  <c r="O85" i="22" s="1"/>
  <c r="Q84" i="22"/>
  <c r="S84" i="22" s="1"/>
  <c r="N84" i="22"/>
  <c r="M84" i="22"/>
  <c r="L84" i="22"/>
  <c r="G84" i="22"/>
  <c r="O84" i="22" s="1"/>
  <c r="F84" i="22"/>
  <c r="E84" i="22"/>
  <c r="Q82" i="22"/>
  <c r="S82" i="22" s="1"/>
  <c r="H82" i="22"/>
  <c r="O82" i="22" s="1"/>
  <c r="Q81" i="22"/>
  <c r="H81" i="22"/>
  <c r="O81" i="22" s="1"/>
  <c r="Q80" i="22"/>
  <c r="H80" i="22"/>
  <c r="O80" i="22" s="1"/>
  <c r="S79" i="22"/>
  <c r="Q79" i="22"/>
  <c r="H79" i="22"/>
  <c r="O79" i="22" s="1"/>
  <c r="S78" i="22"/>
  <c r="Q78" i="22"/>
  <c r="H78" i="22"/>
  <c r="S77" i="22"/>
  <c r="R77" i="22"/>
  <c r="S80" i="22" s="1"/>
  <c r="Q77" i="22"/>
  <c r="P77" i="22"/>
  <c r="S81" i="22" s="1"/>
  <c r="K77" i="22"/>
  <c r="J77" i="22"/>
  <c r="I77" i="22"/>
  <c r="O78" i="22" s="1"/>
  <c r="H77" i="22"/>
  <c r="O77" i="22" s="1"/>
  <c r="E77" i="22"/>
  <c r="D77" i="22"/>
  <c r="C77" i="22"/>
  <c r="F77" i="22" s="1"/>
  <c r="G68" i="22"/>
  <c r="G67" i="22"/>
  <c r="O67" i="22" s="1"/>
  <c r="Q66" i="22"/>
  <c r="S66" i="22" s="1"/>
  <c r="N66" i="22"/>
  <c r="M66" i="22"/>
  <c r="O68" i="22" s="1"/>
  <c r="T68" i="22" s="1"/>
  <c r="L66" i="22"/>
  <c r="G66" i="22"/>
  <c r="O66" i="22" s="1"/>
  <c r="T66" i="22" s="1"/>
  <c r="F66" i="22"/>
  <c r="E66" i="22"/>
  <c r="Q64" i="22"/>
  <c r="S64" i="22" s="1"/>
  <c r="H64" i="22"/>
  <c r="O64" i="22" s="1"/>
  <c r="Q63" i="22"/>
  <c r="S63" i="22" s="1"/>
  <c r="H63" i="22"/>
  <c r="O63" i="22" s="1"/>
  <c r="Q62" i="22"/>
  <c r="H62" i="22"/>
  <c r="O62" i="22" s="1"/>
  <c r="S61" i="22"/>
  <c r="Q61" i="22"/>
  <c r="H61" i="22"/>
  <c r="O61" i="22" s="1"/>
  <c r="Q60" i="22"/>
  <c r="H60" i="22"/>
  <c r="O60" i="22" s="1"/>
  <c r="R59" i="22"/>
  <c r="S60" i="22" s="1"/>
  <c r="Q59" i="22"/>
  <c r="S59" i="22" s="1"/>
  <c r="P59" i="22"/>
  <c r="S62" i="22" s="1"/>
  <c r="O59" i="22"/>
  <c r="K59" i="22"/>
  <c r="J59" i="22"/>
  <c r="I59" i="22"/>
  <c r="H59" i="22"/>
  <c r="E59" i="22"/>
  <c r="D59" i="22"/>
  <c r="C59" i="22"/>
  <c r="F59" i="22" s="1"/>
  <c r="O50" i="22"/>
  <c r="G50" i="22"/>
  <c r="G49" i="22"/>
  <c r="Q48" i="22"/>
  <c r="S48" i="22" s="1"/>
  <c r="N48" i="22"/>
  <c r="M48" i="22"/>
  <c r="O49" i="22" s="1"/>
  <c r="L48" i="22"/>
  <c r="G48" i="22"/>
  <c r="O48" i="22" s="1"/>
  <c r="E48" i="22"/>
  <c r="F48" i="22" s="1"/>
  <c r="Q46" i="22"/>
  <c r="S46" i="22" s="1"/>
  <c r="H46" i="22"/>
  <c r="O46" i="22" s="1"/>
  <c r="Q45" i="22"/>
  <c r="S45" i="22" s="1"/>
  <c r="H45" i="22"/>
  <c r="O45" i="22" s="1"/>
  <c r="S44" i="22"/>
  <c r="Q44" i="22"/>
  <c r="H44" i="22"/>
  <c r="O44" i="22" s="1"/>
  <c r="T44" i="22" s="1"/>
  <c r="S43" i="22"/>
  <c r="Q43" i="22"/>
  <c r="H43" i="22"/>
  <c r="O43" i="22" s="1"/>
  <c r="Q42" i="22"/>
  <c r="S42" i="22" s="1"/>
  <c r="H42" i="22"/>
  <c r="S41" i="22"/>
  <c r="R41" i="22"/>
  <c r="Q41" i="22"/>
  <c r="P41" i="22"/>
  <c r="K41" i="22"/>
  <c r="J41" i="22"/>
  <c r="I41" i="22"/>
  <c r="O42" i="22" s="1"/>
  <c r="H41" i="22"/>
  <c r="O41" i="22" s="1"/>
  <c r="F41" i="22"/>
  <c r="E41" i="22"/>
  <c r="D41" i="22"/>
  <c r="C41" i="22"/>
  <c r="G32" i="22"/>
  <c r="O31" i="22"/>
  <c r="G31" i="22"/>
  <c r="S30" i="22"/>
  <c r="Q30" i="22"/>
  <c r="N30" i="22"/>
  <c r="M30" i="22"/>
  <c r="O30" i="22" s="1"/>
  <c r="L30" i="22"/>
  <c r="G30" i="22"/>
  <c r="E30" i="22"/>
  <c r="F30" i="22" s="1"/>
  <c r="Q28" i="22"/>
  <c r="O28" i="22"/>
  <c r="H28" i="22"/>
  <c r="Q27" i="22"/>
  <c r="H27" i="22"/>
  <c r="O27" i="22" s="1"/>
  <c r="Q26" i="22"/>
  <c r="H26" i="22"/>
  <c r="O26" i="22" s="1"/>
  <c r="Q25" i="22"/>
  <c r="H25" i="22"/>
  <c r="O25" i="22" s="1"/>
  <c r="Q24" i="22"/>
  <c r="H24" i="22"/>
  <c r="O24" i="22" s="1"/>
  <c r="R23" i="22"/>
  <c r="S25" i="22" s="1"/>
  <c r="Q23" i="22"/>
  <c r="P23" i="22"/>
  <c r="S27" i="22" s="1"/>
  <c r="K23" i="22"/>
  <c r="J23" i="22"/>
  <c r="I23" i="22"/>
  <c r="H23" i="22"/>
  <c r="O23" i="22" s="1"/>
  <c r="E23" i="22"/>
  <c r="D23" i="22"/>
  <c r="C23" i="22"/>
  <c r="F23" i="22" s="1"/>
  <c r="G140" i="21"/>
  <c r="O140" i="21" s="1"/>
  <c r="G139" i="21"/>
  <c r="O139" i="21" s="1"/>
  <c r="S138" i="21"/>
  <c r="Q138" i="21"/>
  <c r="N138" i="21"/>
  <c r="M138" i="21"/>
  <c r="L138" i="21"/>
  <c r="G138" i="21"/>
  <c r="O138" i="21" s="1"/>
  <c r="E138" i="21"/>
  <c r="F138" i="21" s="1"/>
  <c r="Q136" i="21"/>
  <c r="S136" i="21" s="1"/>
  <c r="H136" i="21"/>
  <c r="Q135" i="21"/>
  <c r="H135" i="21"/>
  <c r="O135" i="21" s="1"/>
  <c r="S134" i="21"/>
  <c r="Q134" i="21"/>
  <c r="H134" i="21"/>
  <c r="O134" i="21" s="1"/>
  <c r="Q133" i="21"/>
  <c r="H133" i="21"/>
  <c r="O133" i="21" s="1"/>
  <c r="Q132" i="21"/>
  <c r="S132" i="21" s="1"/>
  <c r="O132" i="21"/>
  <c r="H132" i="21"/>
  <c r="S131" i="21"/>
  <c r="R131" i="21"/>
  <c r="Q131" i="21"/>
  <c r="P131" i="21"/>
  <c r="S133" i="21" s="1"/>
  <c r="K131" i="21"/>
  <c r="J131" i="21"/>
  <c r="I131" i="21"/>
  <c r="O136" i="21" s="1"/>
  <c r="H131" i="21"/>
  <c r="O131" i="21" s="1"/>
  <c r="E131" i="21"/>
  <c r="D131" i="21"/>
  <c r="C131" i="21"/>
  <c r="F131" i="21" s="1"/>
  <c r="G122" i="21"/>
  <c r="G121" i="21"/>
  <c r="O121" i="21" s="1"/>
  <c r="Q120" i="21"/>
  <c r="S120" i="21" s="1"/>
  <c r="N120" i="21"/>
  <c r="M120" i="21"/>
  <c r="O120" i="21" s="1"/>
  <c r="T120" i="21" s="1"/>
  <c r="L120" i="21"/>
  <c r="O122" i="21" s="1"/>
  <c r="T122" i="21" s="1"/>
  <c r="G120" i="21"/>
  <c r="F120" i="21"/>
  <c r="T121" i="21" s="1"/>
  <c r="E120" i="21"/>
  <c r="Q118" i="21"/>
  <c r="H118" i="21"/>
  <c r="O118" i="21" s="1"/>
  <c r="Q117" i="21"/>
  <c r="S117" i="21" s="1"/>
  <c r="H117" i="21"/>
  <c r="Q116" i="21"/>
  <c r="H116" i="21"/>
  <c r="O116" i="21" s="1"/>
  <c r="S115" i="21"/>
  <c r="Q115" i="21"/>
  <c r="H115" i="21"/>
  <c r="O115" i="21" s="1"/>
  <c r="Q114" i="21"/>
  <c r="H114" i="21"/>
  <c r="O114" i="21" s="1"/>
  <c r="R113" i="21"/>
  <c r="Q113" i="21"/>
  <c r="P113" i="21"/>
  <c r="S118" i="21" s="1"/>
  <c r="K113" i="21"/>
  <c r="O113" i="21" s="1"/>
  <c r="J113" i="21"/>
  <c r="I113" i="21"/>
  <c r="O117" i="21" s="1"/>
  <c r="H113" i="21"/>
  <c r="E113" i="21"/>
  <c r="D113" i="21"/>
  <c r="C113" i="21"/>
  <c r="F113" i="21" s="1"/>
  <c r="O104" i="21"/>
  <c r="G104" i="21"/>
  <c r="O103" i="21"/>
  <c r="G103" i="21"/>
  <c r="Q102" i="21"/>
  <c r="S102" i="21" s="1"/>
  <c r="N102" i="21"/>
  <c r="M102" i="21"/>
  <c r="L102" i="21"/>
  <c r="G102" i="21"/>
  <c r="O102" i="21" s="1"/>
  <c r="E102" i="21"/>
  <c r="F102" i="21" s="1"/>
  <c r="Q100" i="21"/>
  <c r="S100" i="21" s="1"/>
  <c r="H100" i="21"/>
  <c r="O100" i="21" s="1"/>
  <c r="Q99" i="21"/>
  <c r="S99" i="21" s="1"/>
  <c r="H99" i="21"/>
  <c r="O99" i="21" s="1"/>
  <c r="Q98" i="21"/>
  <c r="S98" i="21" s="1"/>
  <c r="H98" i="21"/>
  <c r="O98" i="21" s="1"/>
  <c r="S97" i="21"/>
  <c r="Q97" i="21"/>
  <c r="H97" i="21"/>
  <c r="O97" i="21" s="1"/>
  <c r="S96" i="21"/>
  <c r="Q96" i="21"/>
  <c r="H96" i="21"/>
  <c r="O96" i="21" s="1"/>
  <c r="S95" i="21"/>
  <c r="R95" i="21"/>
  <c r="Q95" i="21"/>
  <c r="P95" i="21"/>
  <c r="K95" i="21"/>
  <c r="J95" i="21"/>
  <c r="I95" i="21"/>
  <c r="H95" i="21"/>
  <c r="O95" i="21" s="1"/>
  <c r="E95" i="21"/>
  <c r="F95" i="21" s="1"/>
  <c r="D95" i="21"/>
  <c r="C95" i="21"/>
  <c r="G86" i="21"/>
  <c r="G85" i="21"/>
  <c r="O85" i="21" s="1"/>
  <c r="Q84" i="21"/>
  <c r="S84" i="21" s="1"/>
  <c r="O84" i="21"/>
  <c r="N84" i="21"/>
  <c r="M84" i="21"/>
  <c r="O86" i="21" s="1"/>
  <c r="L84" i="21"/>
  <c r="G84" i="21"/>
  <c r="E84" i="21"/>
  <c r="F84" i="21" s="1"/>
  <c r="Q82" i="21"/>
  <c r="H82" i="21"/>
  <c r="O82" i="21" s="1"/>
  <c r="Q81" i="21"/>
  <c r="H81" i="21"/>
  <c r="O81" i="21" s="1"/>
  <c r="Q80" i="21"/>
  <c r="H80" i="21"/>
  <c r="O80" i="21" s="1"/>
  <c r="Q79" i="21"/>
  <c r="O79" i="21"/>
  <c r="H79" i="21"/>
  <c r="Q78" i="21"/>
  <c r="H78" i="21"/>
  <c r="O78" i="21" s="1"/>
  <c r="R77" i="21"/>
  <c r="Q77" i="21"/>
  <c r="P77" i="21"/>
  <c r="S80" i="21" s="1"/>
  <c r="O77" i="21"/>
  <c r="K77" i="21"/>
  <c r="J77" i="21"/>
  <c r="I77" i="21"/>
  <c r="H77" i="21"/>
  <c r="E77" i="21"/>
  <c r="D77" i="21"/>
  <c r="C77" i="21"/>
  <c r="F77" i="21" s="1"/>
  <c r="G68" i="21"/>
  <c r="O68" i="21" s="1"/>
  <c r="G67" i="21"/>
  <c r="Q66" i="21"/>
  <c r="S66" i="21" s="1"/>
  <c r="N66" i="21"/>
  <c r="M66" i="21"/>
  <c r="L66" i="21"/>
  <c r="O67" i="21" s="1"/>
  <c r="G66" i="21"/>
  <c r="O66" i="21" s="1"/>
  <c r="F66" i="21"/>
  <c r="E66" i="21"/>
  <c r="Q64" i="21"/>
  <c r="H64" i="21"/>
  <c r="O64" i="21" s="1"/>
  <c r="Q63" i="21"/>
  <c r="S63" i="21" s="1"/>
  <c r="H63" i="21"/>
  <c r="O63" i="21" s="1"/>
  <c r="T63" i="21" s="1"/>
  <c r="Q62" i="21"/>
  <c r="H62" i="21"/>
  <c r="O62" i="21" s="1"/>
  <c r="Q61" i="21"/>
  <c r="H61" i="21"/>
  <c r="O61" i="21" s="1"/>
  <c r="Q60" i="21"/>
  <c r="S60" i="21" s="1"/>
  <c r="H60" i="21"/>
  <c r="R59" i="21"/>
  <c r="Q59" i="21"/>
  <c r="P59" i="21"/>
  <c r="S61" i="21" s="1"/>
  <c r="K59" i="21"/>
  <c r="J59" i="21"/>
  <c r="I59" i="21"/>
  <c r="O60" i="21" s="1"/>
  <c r="T60" i="21" s="1"/>
  <c r="H59" i="21"/>
  <c r="O59" i="21" s="1"/>
  <c r="F59" i="21"/>
  <c r="E59" i="21"/>
  <c r="D59" i="21"/>
  <c r="C59" i="21"/>
  <c r="G50" i="21"/>
  <c r="O50" i="21" s="1"/>
  <c r="O49" i="21"/>
  <c r="G49" i="21"/>
  <c r="S48" i="21"/>
  <c r="Q48" i="21"/>
  <c r="O48" i="21"/>
  <c r="N48" i="21"/>
  <c r="M48" i="21"/>
  <c r="L48" i="21"/>
  <c r="G48" i="21"/>
  <c r="E48" i="21"/>
  <c r="F48" i="21" s="1"/>
  <c r="Q46" i="21"/>
  <c r="S46" i="21" s="1"/>
  <c r="O46" i="21"/>
  <c r="H46" i="21"/>
  <c r="Q45" i="21"/>
  <c r="H45" i="21"/>
  <c r="O45" i="21" s="1"/>
  <c r="Q44" i="21"/>
  <c r="S44" i="21" s="1"/>
  <c r="H44" i="21"/>
  <c r="O44" i="21" s="1"/>
  <c r="Q43" i="21"/>
  <c r="H43" i="21"/>
  <c r="O43" i="21" s="1"/>
  <c r="Q42" i="21"/>
  <c r="H42" i="21"/>
  <c r="O42" i="21" s="1"/>
  <c r="R41" i="21"/>
  <c r="S43" i="21" s="1"/>
  <c r="Q41" i="21"/>
  <c r="P41" i="21"/>
  <c r="S42" i="21" s="1"/>
  <c r="K41" i="21"/>
  <c r="J41" i="21"/>
  <c r="I41" i="21"/>
  <c r="H41" i="21"/>
  <c r="O41" i="21" s="1"/>
  <c r="E41" i="21"/>
  <c r="D41" i="21"/>
  <c r="C41" i="21"/>
  <c r="F41" i="21" s="1"/>
  <c r="G32" i="21"/>
  <c r="G31" i="21"/>
  <c r="Q30" i="21"/>
  <c r="S30" i="21" s="1"/>
  <c r="N30" i="21"/>
  <c r="M30" i="21"/>
  <c r="L30" i="21"/>
  <c r="O32" i="21" s="1"/>
  <c r="T32" i="21" s="1"/>
  <c r="G30" i="21"/>
  <c r="F30" i="21"/>
  <c r="E30" i="21"/>
  <c r="Q28" i="21"/>
  <c r="H28" i="21"/>
  <c r="O28" i="21" s="1"/>
  <c r="Q27" i="21"/>
  <c r="H27" i="21"/>
  <c r="Q26" i="21"/>
  <c r="H26" i="21"/>
  <c r="O26" i="21" s="1"/>
  <c r="Q25" i="21"/>
  <c r="H25" i="21"/>
  <c r="O25" i="21" s="1"/>
  <c r="Q24" i="21"/>
  <c r="H24" i="21"/>
  <c r="O24" i="21" s="1"/>
  <c r="R23" i="21"/>
  <c r="Q23" i="21"/>
  <c r="P23" i="21"/>
  <c r="S23" i="21" s="1"/>
  <c r="K23" i="21"/>
  <c r="J23" i="21"/>
  <c r="O23" i="21" s="1"/>
  <c r="I23" i="21"/>
  <c r="H23" i="21"/>
  <c r="E23" i="21"/>
  <c r="D23" i="21"/>
  <c r="C23" i="21"/>
  <c r="F23" i="21" s="1"/>
  <c r="G140" i="20"/>
  <c r="O140" i="20" s="1"/>
  <c r="G139" i="20"/>
  <c r="O139" i="20" s="1"/>
  <c r="S138" i="20"/>
  <c r="Q138" i="20"/>
  <c r="N138" i="20"/>
  <c r="M138" i="20"/>
  <c r="L138" i="20"/>
  <c r="G138" i="20"/>
  <c r="O138" i="20" s="1"/>
  <c r="E138" i="20"/>
  <c r="F138" i="20" s="1"/>
  <c r="Q136" i="20"/>
  <c r="S136" i="20" s="1"/>
  <c r="O136" i="20"/>
  <c r="H136" i="20"/>
  <c r="S135" i="20"/>
  <c r="Q135" i="20"/>
  <c r="H135" i="20"/>
  <c r="O135" i="20" s="1"/>
  <c r="Q134" i="20"/>
  <c r="S134" i="20" s="1"/>
  <c r="H134" i="20"/>
  <c r="O134" i="20" s="1"/>
  <c r="Q133" i="20"/>
  <c r="H133" i="20"/>
  <c r="Q132" i="20"/>
  <c r="S132" i="20" s="1"/>
  <c r="H132" i="20"/>
  <c r="O132" i="20" s="1"/>
  <c r="R131" i="20"/>
  <c r="S131" i="20" s="1"/>
  <c r="Q131" i="20"/>
  <c r="P131" i="20"/>
  <c r="S133" i="20" s="1"/>
  <c r="K131" i="20"/>
  <c r="J131" i="20"/>
  <c r="I131" i="20"/>
  <c r="O133" i="20" s="1"/>
  <c r="H131" i="20"/>
  <c r="O131" i="20" s="1"/>
  <c r="E131" i="20"/>
  <c r="D131" i="20"/>
  <c r="C131" i="20"/>
  <c r="F131" i="20" s="1"/>
  <c r="G122" i="20"/>
  <c r="G121" i="20"/>
  <c r="O121" i="20" s="1"/>
  <c r="Q120" i="20"/>
  <c r="S120" i="20" s="1"/>
  <c r="N120" i="20"/>
  <c r="M120" i="20"/>
  <c r="L120" i="20"/>
  <c r="O122" i="20" s="1"/>
  <c r="G120" i="20"/>
  <c r="E120" i="20"/>
  <c r="F120" i="20" s="1"/>
  <c r="Q118" i="20"/>
  <c r="H118" i="20"/>
  <c r="O118" i="20" s="1"/>
  <c r="Q117" i="20"/>
  <c r="S117" i="20" s="1"/>
  <c r="H117" i="20"/>
  <c r="Q116" i="20"/>
  <c r="H116" i="20"/>
  <c r="O116" i="20" s="1"/>
  <c r="Q115" i="20"/>
  <c r="H115" i="20"/>
  <c r="O115" i="20" s="1"/>
  <c r="Q114" i="20"/>
  <c r="H114" i="20"/>
  <c r="R113" i="20"/>
  <c r="Q113" i="20"/>
  <c r="P113" i="20"/>
  <c r="S114" i="20" s="1"/>
  <c r="K113" i="20"/>
  <c r="J113" i="20"/>
  <c r="O113" i="20" s="1"/>
  <c r="I113" i="20"/>
  <c r="H113" i="20"/>
  <c r="E113" i="20"/>
  <c r="D113" i="20"/>
  <c r="C113" i="20"/>
  <c r="F113" i="20" s="1"/>
  <c r="G104" i="20"/>
  <c r="O104" i="20" s="1"/>
  <c r="G103" i="20"/>
  <c r="O103" i="20" s="1"/>
  <c r="Q102" i="20"/>
  <c r="S102" i="20" s="1"/>
  <c r="N102" i="20"/>
  <c r="M102" i="20"/>
  <c r="L102" i="20"/>
  <c r="G102" i="20"/>
  <c r="O102" i="20" s="1"/>
  <c r="E102" i="20"/>
  <c r="F102" i="20" s="1"/>
  <c r="S100" i="20"/>
  <c r="Q100" i="20"/>
  <c r="H100" i="20"/>
  <c r="O100" i="20" s="1"/>
  <c r="Q99" i="20"/>
  <c r="S99" i="20" s="1"/>
  <c r="H99" i="20"/>
  <c r="O99" i="20" s="1"/>
  <c r="Q98" i="20"/>
  <c r="S98" i="20" s="1"/>
  <c r="O98" i="20"/>
  <c r="H98" i="20"/>
  <c r="S97" i="20"/>
  <c r="Q97" i="20"/>
  <c r="H97" i="20"/>
  <c r="O97" i="20" s="1"/>
  <c r="Q96" i="20"/>
  <c r="S96" i="20" s="1"/>
  <c r="H96" i="20"/>
  <c r="O96" i="20" s="1"/>
  <c r="R95" i="20"/>
  <c r="Q95" i="20"/>
  <c r="S95" i="20" s="1"/>
  <c r="P95" i="20"/>
  <c r="K95" i="20"/>
  <c r="J95" i="20"/>
  <c r="I95" i="20"/>
  <c r="H95" i="20"/>
  <c r="O95" i="20" s="1"/>
  <c r="E95" i="20"/>
  <c r="D95" i="20"/>
  <c r="F95" i="20" s="1"/>
  <c r="C95" i="20"/>
  <c r="G86" i="20"/>
  <c r="G85" i="20"/>
  <c r="O85" i="20" s="1"/>
  <c r="Q84" i="20"/>
  <c r="S84" i="20" s="1"/>
  <c r="N84" i="20"/>
  <c r="O86" i="20" s="1"/>
  <c r="M84" i="20"/>
  <c r="L84" i="20"/>
  <c r="G84" i="20"/>
  <c r="E84" i="20"/>
  <c r="F84" i="20" s="1"/>
  <c r="Q82" i="20"/>
  <c r="H82" i="20"/>
  <c r="O82" i="20" s="1"/>
  <c r="S81" i="20"/>
  <c r="Q81" i="20"/>
  <c r="H81" i="20"/>
  <c r="O81" i="20" s="1"/>
  <c r="Q80" i="20"/>
  <c r="H80" i="20"/>
  <c r="O80" i="20" s="1"/>
  <c r="Q79" i="20"/>
  <c r="O79" i="20"/>
  <c r="H79" i="20"/>
  <c r="Q78" i="20"/>
  <c r="H78" i="20"/>
  <c r="O78" i="20" s="1"/>
  <c r="R77" i="20"/>
  <c r="Q77" i="20"/>
  <c r="P77" i="20"/>
  <c r="S78" i="20" s="1"/>
  <c r="O77" i="20"/>
  <c r="K77" i="20"/>
  <c r="J77" i="20"/>
  <c r="I77" i="20"/>
  <c r="H77" i="20"/>
  <c r="E77" i="20"/>
  <c r="D77" i="20"/>
  <c r="C77" i="20"/>
  <c r="F77" i="20" s="1"/>
  <c r="G68" i="20"/>
  <c r="O68" i="20" s="1"/>
  <c r="G67" i="20"/>
  <c r="Q66" i="20"/>
  <c r="S66" i="20" s="1"/>
  <c r="N66" i="20"/>
  <c r="M66" i="20"/>
  <c r="L66" i="20"/>
  <c r="O67" i="20" s="1"/>
  <c r="G66" i="20"/>
  <c r="O66" i="20" s="1"/>
  <c r="E66" i="20"/>
  <c r="F66" i="20" s="1"/>
  <c r="Q64" i="20"/>
  <c r="H64" i="20"/>
  <c r="O64" i="20" s="1"/>
  <c r="Q63" i="20"/>
  <c r="S63" i="20" s="1"/>
  <c r="H63" i="20"/>
  <c r="O63" i="20" s="1"/>
  <c r="S62" i="20"/>
  <c r="Q62" i="20"/>
  <c r="H62" i="20"/>
  <c r="O62" i="20" s="1"/>
  <c r="Q61" i="20"/>
  <c r="H61" i="20"/>
  <c r="O61" i="20" s="1"/>
  <c r="Q60" i="20"/>
  <c r="S60" i="20" s="1"/>
  <c r="O60" i="20"/>
  <c r="H60" i="20"/>
  <c r="R59" i="20"/>
  <c r="Q59" i="20"/>
  <c r="P59" i="20"/>
  <c r="S59" i="20" s="1"/>
  <c r="K59" i="20"/>
  <c r="J59" i="20"/>
  <c r="I59" i="20"/>
  <c r="H59" i="20"/>
  <c r="O59" i="20" s="1"/>
  <c r="F59" i="20"/>
  <c r="E59" i="20"/>
  <c r="D59" i="20"/>
  <c r="C59" i="20"/>
  <c r="G50" i="20"/>
  <c r="O50" i="20" s="1"/>
  <c r="G49" i="20"/>
  <c r="O49" i="20" s="1"/>
  <c r="Q48" i="20"/>
  <c r="S48" i="20" s="1"/>
  <c r="N48" i="20"/>
  <c r="M48" i="20"/>
  <c r="L48" i="20"/>
  <c r="G48" i="20"/>
  <c r="O48" i="20" s="1"/>
  <c r="E48" i="20"/>
  <c r="F48" i="20" s="1"/>
  <c r="Q46" i="20"/>
  <c r="S46" i="20" s="1"/>
  <c r="H46" i="20"/>
  <c r="O46" i="20" s="1"/>
  <c r="Q45" i="20"/>
  <c r="H45" i="20"/>
  <c r="O45" i="20" s="1"/>
  <c r="Q44" i="20"/>
  <c r="S44" i="20" s="1"/>
  <c r="H44" i="20"/>
  <c r="O44" i="20" s="1"/>
  <c r="S43" i="20"/>
  <c r="Q43" i="20"/>
  <c r="H43" i="20"/>
  <c r="O43" i="20" s="1"/>
  <c r="Q42" i="20"/>
  <c r="S42" i="20" s="1"/>
  <c r="H42" i="20"/>
  <c r="O42" i="20" s="1"/>
  <c r="R41" i="20"/>
  <c r="Q41" i="20"/>
  <c r="S41" i="20" s="1"/>
  <c r="P41" i="20"/>
  <c r="S45" i="20" s="1"/>
  <c r="K41" i="20"/>
  <c r="J41" i="20"/>
  <c r="I41" i="20"/>
  <c r="H41" i="20"/>
  <c r="O41" i="20" s="1"/>
  <c r="E41" i="20"/>
  <c r="D41" i="20"/>
  <c r="C41" i="20"/>
  <c r="F41" i="20" s="1"/>
  <c r="O32" i="20"/>
  <c r="G32" i="20"/>
  <c r="G31" i="20"/>
  <c r="Q30" i="20"/>
  <c r="S30" i="20" s="1"/>
  <c r="N30" i="20"/>
  <c r="M30" i="20"/>
  <c r="L30" i="20"/>
  <c r="O31" i="20" s="1"/>
  <c r="G30" i="20"/>
  <c r="O30" i="20" s="1"/>
  <c r="F30" i="20"/>
  <c r="E30" i="20"/>
  <c r="Q28" i="20"/>
  <c r="H28" i="20"/>
  <c r="O28" i="20" s="1"/>
  <c r="Q27" i="20"/>
  <c r="S27" i="20" s="1"/>
  <c r="H27" i="20"/>
  <c r="O27" i="20" s="1"/>
  <c r="Q26" i="20"/>
  <c r="H26" i="20"/>
  <c r="O26" i="20" s="1"/>
  <c r="Q25" i="20"/>
  <c r="H25" i="20"/>
  <c r="O25" i="20" s="1"/>
  <c r="S24" i="20"/>
  <c r="Q24" i="20"/>
  <c r="H24" i="20"/>
  <c r="O24" i="20" s="1"/>
  <c r="R23" i="20"/>
  <c r="Q23" i="20"/>
  <c r="P23" i="20"/>
  <c r="S25" i="20" s="1"/>
  <c r="K23" i="20"/>
  <c r="J23" i="20"/>
  <c r="I23" i="20"/>
  <c r="O23" i="20" s="1"/>
  <c r="H23" i="20"/>
  <c r="E23" i="20"/>
  <c r="D23" i="20"/>
  <c r="C23" i="20"/>
  <c r="F23" i="20" s="1"/>
  <c r="O140" i="19"/>
  <c r="G140" i="19"/>
  <c r="G139" i="19"/>
  <c r="O139" i="19" s="1"/>
  <c r="S138" i="19"/>
  <c r="Q138" i="19"/>
  <c r="N138" i="19"/>
  <c r="M138" i="19"/>
  <c r="L138" i="19"/>
  <c r="G138" i="19"/>
  <c r="O138" i="19" s="1"/>
  <c r="E138" i="19"/>
  <c r="F138" i="19" s="1"/>
  <c r="Q136" i="19"/>
  <c r="H136" i="19"/>
  <c r="Q135" i="19"/>
  <c r="H135" i="19"/>
  <c r="O135" i="19" s="1"/>
  <c r="Q134" i="19"/>
  <c r="H134" i="19"/>
  <c r="O134" i="19" s="1"/>
  <c r="Q133" i="19"/>
  <c r="H133" i="19"/>
  <c r="S132" i="19"/>
  <c r="Q132" i="19"/>
  <c r="H132" i="19"/>
  <c r="S131" i="19"/>
  <c r="R131" i="19"/>
  <c r="S134" i="19" s="1"/>
  <c r="Q131" i="19"/>
  <c r="P131" i="19"/>
  <c r="S136" i="19" s="1"/>
  <c r="K131" i="19"/>
  <c r="J131" i="19"/>
  <c r="I131" i="19"/>
  <c r="O132" i="19" s="1"/>
  <c r="H131" i="19"/>
  <c r="O131" i="19" s="1"/>
  <c r="E131" i="19"/>
  <c r="D131" i="19"/>
  <c r="C131" i="19"/>
  <c r="F131" i="19" s="1"/>
  <c r="G122" i="19"/>
  <c r="O122" i="19" s="1"/>
  <c r="G121" i="19"/>
  <c r="O121" i="19" s="1"/>
  <c r="Q120" i="19"/>
  <c r="S120" i="19" s="1"/>
  <c r="N120" i="19"/>
  <c r="M120" i="19"/>
  <c r="L120" i="19"/>
  <c r="G120" i="19"/>
  <c r="O120" i="19" s="1"/>
  <c r="E120" i="19"/>
  <c r="F120" i="19" s="1"/>
  <c r="Q118" i="19"/>
  <c r="S118" i="19" s="1"/>
  <c r="H118" i="19"/>
  <c r="O118" i="19" s="1"/>
  <c r="Q117" i="19"/>
  <c r="S117" i="19" s="1"/>
  <c r="H117" i="19"/>
  <c r="S116" i="19"/>
  <c r="Q116" i="19"/>
  <c r="H116" i="19"/>
  <c r="O116" i="19" s="1"/>
  <c r="S115" i="19"/>
  <c r="Q115" i="19"/>
  <c r="H115" i="19"/>
  <c r="O115" i="19" s="1"/>
  <c r="Q114" i="19"/>
  <c r="S114" i="19" s="1"/>
  <c r="H114" i="19"/>
  <c r="S113" i="19"/>
  <c r="R113" i="19"/>
  <c r="Q113" i="19"/>
  <c r="P113" i="19"/>
  <c r="K113" i="19"/>
  <c r="J113" i="19"/>
  <c r="O117" i="19" s="1"/>
  <c r="I113" i="19"/>
  <c r="H113" i="19"/>
  <c r="O113" i="19" s="1"/>
  <c r="E113" i="19"/>
  <c r="D113" i="19"/>
  <c r="C113" i="19"/>
  <c r="F113" i="19" s="1"/>
  <c r="G104" i="19"/>
  <c r="G103" i="19"/>
  <c r="Q102" i="19"/>
  <c r="S102" i="19" s="1"/>
  <c r="N102" i="19"/>
  <c r="M102" i="19"/>
  <c r="O104" i="19" s="1"/>
  <c r="L102" i="19"/>
  <c r="G102" i="19"/>
  <c r="O102" i="19" s="1"/>
  <c r="E102" i="19"/>
  <c r="F102" i="19" s="1"/>
  <c r="S100" i="19"/>
  <c r="Q100" i="19"/>
  <c r="H100" i="19"/>
  <c r="O100" i="19" s="1"/>
  <c r="Q99" i="19"/>
  <c r="S99" i="19" s="1"/>
  <c r="H99" i="19"/>
  <c r="O99" i="19" s="1"/>
  <c r="Q98" i="19"/>
  <c r="H98" i="19"/>
  <c r="S97" i="19"/>
  <c r="Q97" i="19"/>
  <c r="H97" i="19"/>
  <c r="O97" i="19" s="1"/>
  <c r="S96" i="19"/>
  <c r="Q96" i="19"/>
  <c r="H96" i="19"/>
  <c r="O96" i="19" s="1"/>
  <c r="R95" i="19"/>
  <c r="Q95" i="19"/>
  <c r="P95" i="19"/>
  <c r="S98" i="19" s="1"/>
  <c r="K95" i="19"/>
  <c r="O95" i="19" s="1"/>
  <c r="J95" i="19"/>
  <c r="I95" i="19"/>
  <c r="H95" i="19"/>
  <c r="E95" i="19"/>
  <c r="D95" i="19"/>
  <c r="C95" i="19"/>
  <c r="F95" i="19" s="1"/>
  <c r="G86" i="19"/>
  <c r="O85" i="19"/>
  <c r="G85" i="19"/>
  <c r="Q84" i="19"/>
  <c r="S84" i="19" s="1"/>
  <c r="N84" i="19"/>
  <c r="O84" i="19" s="1"/>
  <c r="M84" i="19"/>
  <c r="L84" i="19"/>
  <c r="G84" i="19"/>
  <c r="E84" i="19"/>
  <c r="F84" i="19" s="1"/>
  <c r="Q82" i="19"/>
  <c r="H82" i="19"/>
  <c r="O82" i="19" s="1"/>
  <c r="S81" i="19"/>
  <c r="Q81" i="19"/>
  <c r="H81" i="19"/>
  <c r="O81" i="19" s="1"/>
  <c r="Q80" i="19"/>
  <c r="S80" i="19" s="1"/>
  <c r="H80" i="19"/>
  <c r="O80" i="19" s="1"/>
  <c r="Q79" i="19"/>
  <c r="O79" i="19"/>
  <c r="H79" i="19"/>
  <c r="Q78" i="19"/>
  <c r="H78" i="19"/>
  <c r="O78" i="19" s="1"/>
  <c r="R77" i="19"/>
  <c r="Q77" i="19"/>
  <c r="P77" i="19"/>
  <c r="S82" i="19" s="1"/>
  <c r="O77" i="19"/>
  <c r="K77" i="19"/>
  <c r="J77" i="19"/>
  <c r="I77" i="19"/>
  <c r="H77" i="19"/>
  <c r="E77" i="19"/>
  <c r="F77" i="19" s="1"/>
  <c r="D77" i="19"/>
  <c r="C77" i="19"/>
  <c r="G68" i="19"/>
  <c r="O68" i="19" s="1"/>
  <c r="G67" i="19"/>
  <c r="O67" i="19" s="1"/>
  <c r="Q66" i="19"/>
  <c r="S66" i="19" s="1"/>
  <c r="O66" i="19"/>
  <c r="N66" i="19"/>
  <c r="M66" i="19"/>
  <c r="L66" i="19"/>
  <c r="G66" i="19"/>
  <c r="E66" i="19"/>
  <c r="F66" i="19" s="1"/>
  <c r="Q64" i="19"/>
  <c r="H64" i="19"/>
  <c r="O64" i="19" s="1"/>
  <c r="Q63" i="19"/>
  <c r="H63" i="19"/>
  <c r="O63" i="19" s="1"/>
  <c r="Q62" i="19"/>
  <c r="H62" i="19"/>
  <c r="O62" i="19" s="1"/>
  <c r="Q61" i="19"/>
  <c r="O61" i="19"/>
  <c r="H61" i="19"/>
  <c r="Q60" i="19"/>
  <c r="O60" i="19"/>
  <c r="H60" i="19"/>
  <c r="R59" i="19"/>
  <c r="Q59" i="19"/>
  <c r="P59" i="19"/>
  <c r="S63" i="19" s="1"/>
  <c r="K59" i="19"/>
  <c r="J59" i="19"/>
  <c r="I59" i="19"/>
  <c r="H59" i="19"/>
  <c r="O59" i="19" s="1"/>
  <c r="F59" i="19"/>
  <c r="E59" i="19"/>
  <c r="D59" i="19"/>
  <c r="C59" i="19"/>
  <c r="G50" i="19"/>
  <c r="O50" i="19" s="1"/>
  <c r="G49" i="19"/>
  <c r="Q48" i="19"/>
  <c r="S48" i="19" s="1"/>
  <c r="N48" i="19"/>
  <c r="M48" i="19"/>
  <c r="L48" i="19"/>
  <c r="O49" i="19" s="1"/>
  <c r="G48" i="19"/>
  <c r="O48" i="19" s="1"/>
  <c r="F48" i="19"/>
  <c r="E48" i="19"/>
  <c r="Q46" i="19"/>
  <c r="H46" i="19"/>
  <c r="O46" i="19" s="1"/>
  <c r="Q45" i="19"/>
  <c r="S45" i="19" s="1"/>
  <c r="H45" i="19"/>
  <c r="O45" i="19" s="1"/>
  <c r="Q44" i="19"/>
  <c r="H44" i="19"/>
  <c r="O44" i="19" s="1"/>
  <c r="T44" i="19" s="1"/>
  <c r="S43" i="19"/>
  <c r="Q43" i="19"/>
  <c r="H43" i="19"/>
  <c r="O43" i="19" s="1"/>
  <c r="T43" i="19" s="1"/>
  <c r="Q42" i="19"/>
  <c r="S42" i="19" s="1"/>
  <c r="H42" i="19"/>
  <c r="R41" i="19"/>
  <c r="S44" i="19" s="1"/>
  <c r="Q41" i="19"/>
  <c r="S41" i="19" s="1"/>
  <c r="P41" i="19"/>
  <c r="S46" i="19" s="1"/>
  <c r="K41" i="19"/>
  <c r="J41" i="19"/>
  <c r="I41" i="19"/>
  <c r="O42" i="19" s="1"/>
  <c r="H41" i="19"/>
  <c r="O41" i="19" s="1"/>
  <c r="F41" i="19"/>
  <c r="T46" i="19" s="1"/>
  <c r="E41" i="19"/>
  <c r="D41" i="19"/>
  <c r="C41" i="19"/>
  <c r="O32" i="19"/>
  <c r="G32" i="19"/>
  <c r="O31" i="19"/>
  <c r="G31" i="19"/>
  <c r="S30" i="19"/>
  <c r="Q30" i="19"/>
  <c r="N30" i="19"/>
  <c r="M30" i="19"/>
  <c r="L30" i="19"/>
  <c r="G30" i="19"/>
  <c r="O30" i="19" s="1"/>
  <c r="E30" i="19"/>
  <c r="F30" i="19" s="1"/>
  <c r="Q28" i="19"/>
  <c r="O28" i="19"/>
  <c r="H28" i="19"/>
  <c r="Q27" i="19"/>
  <c r="H27" i="19"/>
  <c r="O27" i="19" s="1"/>
  <c r="Q26" i="19"/>
  <c r="S26" i="19" s="1"/>
  <c r="H26" i="19"/>
  <c r="O26" i="19" s="1"/>
  <c r="Q25" i="19"/>
  <c r="H25" i="19"/>
  <c r="O25" i="19" s="1"/>
  <c r="Q24" i="19"/>
  <c r="H24" i="19"/>
  <c r="O24" i="19" s="1"/>
  <c r="R23" i="19"/>
  <c r="S25" i="19" s="1"/>
  <c r="Q23" i="19"/>
  <c r="P23" i="19"/>
  <c r="S27" i="19" s="1"/>
  <c r="K23" i="19"/>
  <c r="J23" i="19"/>
  <c r="I23" i="19"/>
  <c r="H23" i="19"/>
  <c r="O23" i="19" s="1"/>
  <c r="E23" i="19"/>
  <c r="D23" i="19"/>
  <c r="C23" i="19"/>
  <c r="F23" i="19" s="1"/>
  <c r="T49" i="23" l="1"/>
  <c r="T48" i="23"/>
  <c r="T50" i="23"/>
  <c r="T44" i="23"/>
  <c r="T41" i="23"/>
  <c r="T43" i="23"/>
  <c r="T42" i="23"/>
  <c r="T45" i="23"/>
  <c r="T46" i="23"/>
  <c r="T104" i="23"/>
  <c r="T114" i="23"/>
  <c r="T113" i="23"/>
  <c r="T116" i="23"/>
  <c r="T118" i="23"/>
  <c r="T63" i="23"/>
  <c r="T60" i="23"/>
  <c r="T62" i="23"/>
  <c r="T61" i="23"/>
  <c r="T138" i="23"/>
  <c r="T140" i="23"/>
  <c r="T139" i="23"/>
  <c r="T32" i="23"/>
  <c r="T30" i="23"/>
  <c r="T31" i="23"/>
  <c r="T86" i="23"/>
  <c r="T85" i="23"/>
  <c r="T84" i="23"/>
  <c r="T100" i="23"/>
  <c r="T25" i="23"/>
  <c r="T24" i="23"/>
  <c r="T27" i="23"/>
  <c r="T28" i="23"/>
  <c r="T82" i="23"/>
  <c r="T77" i="23"/>
  <c r="T81" i="23"/>
  <c r="T78" i="23"/>
  <c r="T79" i="23"/>
  <c r="T96" i="23"/>
  <c r="T134" i="23"/>
  <c r="T136" i="23"/>
  <c r="T131" i="23"/>
  <c r="T133" i="23"/>
  <c r="T135" i="23"/>
  <c r="T132" i="23"/>
  <c r="T120" i="23"/>
  <c r="T122" i="23"/>
  <c r="T121" i="23"/>
  <c r="S97" i="23"/>
  <c r="S116" i="23"/>
  <c r="S135" i="23"/>
  <c r="S77" i="23"/>
  <c r="S115" i="23"/>
  <c r="T115" i="23" s="1"/>
  <c r="S23" i="23"/>
  <c r="T23" i="23" s="1"/>
  <c r="O97" i="23"/>
  <c r="T99" i="23"/>
  <c r="S59" i="23"/>
  <c r="T59" i="23" s="1"/>
  <c r="S26" i="23"/>
  <c r="T26" i="23" s="1"/>
  <c r="T97" i="23"/>
  <c r="S95" i="23"/>
  <c r="T102" i="23"/>
  <c r="S114" i="23"/>
  <c r="S133" i="23"/>
  <c r="S80" i="23"/>
  <c r="T80" i="23" s="1"/>
  <c r="S118" i="23"/>
  <c r="S28" i="23"/>
  <c r="S64" i="23"/>
  <c r="T64" i="23" s="1"/>
  <c r="S24" i="23"/>
  <c r="T95" i="23"/>
  <c r="T103" i="23"/>
  <c r="S117" i="23"/>
  <c r="T117" i="23" s="1"/>
  <c r="T120" i="22"/>
  <c r="T122" i="22"/>
  <c r="T121" i="22"/>
  <c r="T49" i="22"/>
  <c r="T48" i="22"/>
  <c r="T50" i="22"/>
  <c r="T46" i="22"/>
  <c r="T82" i="22"/>
  <c r="T77" i="22"/>
  <c r="T79" i="22"/>
  <c r="T81" i="22"/>
  <c r="T78" i="22"/>
  <c r="T80" i="22"/>
  <c r="T140" i="22"/>
  <c r="T139" i="22"/>
  <c r="T138" i="22"/>
  <c r="T85" i="22"/>
  <c r="T27" i="22"/>
  <c r="T25" i="22"/>
  <c r="T28" i="22"/>
  <c r="T23" i="22"/>
  <c r="T67" i="22"/>
  <c r="T63" i="22"/>
  <c r="T60" i="22"/>
  <c r="T62" i="22"/>
  <c r="T64" i="22"/>
  <c r="T59" i="22"/>
  <c r="T61" i="22"/>
  <c r="T132" i="22"/>
  <c r="T133" i="22"/>
  <c r="T135" i="22"/>
  <c r="T104" i="22"/>
  <c r="T102" i="22"/>
  <c r="T113" i="22"/>
  <c r="T32" i="22"/>
  <c r="T30" i="22"/>
  <c r="T31" i="22"/>
  <c r="S28" i="22"/>
  <c r="T42" i="22"/>
  <c r="T118" i="22"/>
  <c r="S26" i="22"/>
  <c r="T26" i="22" s="1"/>
  <c r="T86" i="22"/>
  <c r="T97" i="22"/>
  <c r="T116" i="22"/>
  <c r="T45" i="22"/>
  <c r="S95" i="22"/>
  <c r="T95" i="22" s="1"/>
  <c r="S114" i="22"/>
  <c r="S133" i="22"/>
  <c r="S23" i="22"/>
  <c r="S24" i="22"/>
  <c r="T24" i="22" s="1"/>
  <c r="O32" i="22"/>
  <c r="S100" i="22"/>
  <c r="T114" i="22"/>
  <c r="T43" i="22"/>
  <c r="T100" i="22"/>
  <c r="O103" i="22"/>
  <c r="T103" i="22" s="1"/>
  <c r="S131" i="22"/>
  <c r="T131" i="22" s="1"/>
  <c r="O96" i="22"/>
  <c r="S98" i="22"/>
  <c r="S117" i="22"/>
  <c r="S136" i="22"/>
  <c r="T136" i="22" s="1"/>
  <c r="T41" i="22"/>
  <c r="T98" i="22"/>
  <c r="T117" i="22"/>
  <c r="T84" i="22"/>
  <c r="S96" i="22"/>
  <c r="T96" i="22" s="1"/>
  <c r="S134" i="22"/>
  <c r="T134" i="22" s="1"/>
  <c r="O99" i="22"/>
  <c r="T99" i="22" s="1"/>
  <c r="T115" i="22"/>
  <c r="S113" i="22"/>
  <c r="T113" i="21"/>
  <c r="T117" i="21"/>
  <c r="T114" i="21"/>
  <c r="T115" i="21"/>
  <c r="T118" i="21"/>
  <c r="T24" i="21"/>
  <c r="T26" i="21"/>
  <c r="T23" i="21"/>
  <c r="T79" i="21"/>
  <c r="T80" i="21"/>
  <c r="T64" i="21"/>
  <c r="T62" i="21"/>
  <c r="T98" i="21"/>
  <c r="T95" i="21"/>
  <c r="T97" i="21"/>
  <c r="T96" i="21"/>
  <c r="T100" i="21"/>
  <c r="T99" i="21"/>
  <c r="T140" i="21"/>
  <c r="T139" i="21"/>
  <c r="T138" i="21"/>
  <c r="T30" i="21"/>
  <c r="T68" i="21"/>
  <c r="T103" i="21"/>
  <c r="T102" i="21"/>
  <c r="T104" i="21"/>
  <c r="T48" i="21"/>
  <c r="T49" i="21"/>
  <c r="T50" i="21"/>
  <c r="T43" i="21"/>
  <c r="T45" i="21"/>
  <c r="T44" i="21"/>
  <c r="T46" i="21"/>
  <c r="T42" i="21"/>
  <c r="T85" i="21"/>
  <c r="T86" i="21"/>
  <c r="T84" i="21"/>
  <c r="T132" i="21"/>
  <c r="T136" i="21"/>
  <c r="T131" i="21"/>
  <c r="T133" i="21"/>
  <c r="T134" i="21"/>
  <c r="S28" i="21"/>
  <c r="T28" i="21" s="1"/>
  <c r="T61" i="21"/>
  <c r="O27" i="21"/>
  <c r="T27" i="21" s="1"/>
  <c r="S41" i="21"/>
  <c r="T41" i="21" s="1"/>
  <c r="S79" i="21"/>
  <c r="O30" i="21"/>
  <c r="S25" i="21"/>
  <c r="T25" i="21" s="1"/>
  <c r="S113" i="21"/>
  <c r="O31" i="21"/>
  <c r="S59" i="21"/>
  <c r="T59" i="21" s="1"/>
  <c r="T66" i="21"/>
  <c r="S78" i="21"/>
  <c r="T78" i="21" s="1"/>
  <c r="S116" i="21"/>
  <c r="T116" i="21" s="1"/>
  <c r="S135" i="21"/>
  <c r="T135" i="21" s="1"/>
  <c r="S26" i="21"/>
  <c r="T31" i="21"/>
  <c r="S45" i="21"/>
  <c r="S64" i="21"/>
  <c r="S114" i="21"/>
  <c r="S82" i="21"/>
  <c r="T82" i="21" s="1"/>
  <c r="S24" i="21"/>
  <c r="S62" i="21"/>
  <c r="T67" i="21"/>
  <c r="S81" i="21"/>
  <c r="T81" i="21" s="1"/>
  <c r="S27" i="21"/>
  <c r="S77" i="21"/>
  <c r="T77" i="21" s="1"/>
  <c r="T134" i="20"/>
  <c r="T131" i="20"/>
  <c r="T135" i="20"/>
  <c r="T136" i="20"/>
  <c r="T132" i="20"/>
  <c r="T133" i="20"/>
  <c r="T48" i="20"/>
  <c r="T49" i="20"/>
  <c r="T50" i="20"/>
  <c r="T31" i="20"/>
  <c r="T102" i="20"/>
  <c r="T104" i="20"/>
  <c r="T103" i="20"/>
  <c r="T98" i="20"/>
  <c r="T95" i="20"/>
  <c r="T97" i="20"/>
  <c r="T96" i="20"/>
  <c r="T100" i="20"/>
  <c r="T99" i="20"/>
  <c r="T122" i="20"/>
  <c r="T121" i="20"/>
  <c r="T30" i="20"/>
  <c r="T66" i="20"/>
  <c r="T67" i="20"/>
  <c r="T68" i="20"/>
  <c r="T139" i="20"/>
  <c r="T138" i="20"/>
  <c r="T140" i="20"/>
  <c r="T64" i="20"/>
  <c r="T32" i="20"/>
  <c r="T86" i="20"/>
  <c r="T85" i="20"/>
  <c r="T45" i="20"/>
  <c r="T44" i="20"/>
  <c r="T46" i="20"/>
  <c r="T41" i="20"/>
  <c r="T43" i="20"/>
  <c r="T42" i="20"/>
  <c r="T79" i="20"/>
  <c r="T81" i="20"/>
  <c r="T78" i="20"/>
  <c r="T113" i="20"/>
  <c r="T115" i="20"/>
  <c r="T26" i="20"/>
  <c r="T24" i="20"/>
  <c r="T28" i="20"/>
  <c r="T25" i="20"/>
  <c r="T27" i="20"/>
  <c r="O84" i="20"/>
  <c r="T84" i="20" s="1"/>
  <c r="T60" i="20"/>
  <c r="S77" i="20"/>
  <c r="T77" i="20" s="1"/>
  <c r="S115" i="20"/>
  <c r="S82" i="20"/>
  <c r="T82" i="20" s="1"/>
  <c r="S23" i="20"/>
  <c r="T23" i="20" s="1"/>
  <c r="S61" i="20"/>
  <c r="T61" i="20" s="1"/>
  <c r="S80" i="20"/>
  <c r="T80" i="20" s="1"/>
  <c r="S118" i="20"/>
  <c r="T118" i="20" s="1"/>
  <c r="S28" i="20"/>
  <c r="T62" i="20"/>
  <c r="S79" i="20"/>
  <c r="T63" i="20"/>
  <c r="O114" i="20"/>
  <c r="T114" i="20" s="1"/>
  <c r="S116" i="20"/>
  <c r="T116" i="20" s="1"/>
  <c r="S26" i="20"/>
  <c r="T59" i="20"/>
  <c r="S64" i="20"/>
  <c r="O117" i="20"/>
  <c r="T117" i="20" s="1"/>
  <c r="O120" i="20"/>
  <c r="T120" i="20" s="1"/>
  <c r="S113" i="20"/>
  <c r="T25" i="19"/>
  <c r="T27" i="19"/>
  <c r="T24" i="19"/>
  <c r="T26" i="19"/>
  <c r="T28" i="19"/>
  <c r="T115" i="19"/>
  <c r="T117" i="19"/>
  <c r="T113" i="19"/>
  <c r="T116" i="19"/>
  <c r="T118" i="19"/>
  <c r="T104" i="19"/>
  <c r="T103" i="19"/>
  <c r="T102" i="19"/>
  <c r="T77" i="19"/>
  <c r="T79" i="19"/>
  <c r="T81" i="19"/>
  <c r="T82" i="19"/>
  <c r="T80" i="19"/>
  <c r="T122" i="19"/>
  <c r="T120" i="19"/>
  <c r="T121" i="19"/>
  <c r="T67" i="19"/>
  <c r="T68" i="19"/>
  <c r="T66" i="19"/>
  <c r="T60" i="19"/>
  <c r="T49" i="19"/>
  <c r="T32" i="19"/>
  <c r="T30" i="19"/>
  <c r="T31" i="19"/>
  <c r="T134" i="19"/>
  <c r="T131" i="19"/>
  <c r="T133" i="19"/>
  <c r="T135" i="19"/>
  <c r="T132" i="19"/>
  <c r="T96" i="19"/>
  <c r="T98" i="19"/>
  <c r="T100" i="19"/>
  <c r="T97" i="19"/>
  <c r="T99" i="19"/>
  <c r="T139" i="19"/>
  <c r="T138" i="19"/>
  <c r="T140" i="19"/>
  <c r="T63" i="19"/>
  <c r="T84" i="19"/>
  <c r="T86" i="19"/>
  <c r="T85" i="19"/>
  <c r="S28" i="19"/>
  <c r="T42" i="19"/>
  <c r="T50" i="19"/>
  <c r="S78" i="19"/>
  <c r="T78" i="19" s="1"/>
  <c r="O86" i="19"/>
  <c r="O114" i="19"/>
  <c r="T114" i="19" s="1"/>
  <c r="O133" i="19"/>
  <c r="S135" i="19"/>
  <c r="S64" i="19"/>
  <c r="S59" i="19"/>
  <c r="T59" i="19" s="1"/>
  <c r="T45" i="19"/>
  <c r="T64" i="19"/>
  <c r="S95" i="19"/>
  <c r="T95" i="19" s="1"/>
  <c r="S133" i="19"/>
  <c r="S62" i="19"/>
  <c r="O98" i="19"/>
  <c r="O136" i="19"/>
  <c r="T136" i="19" s="1"/>
  <c r="T62" i="19"/>
  <c r="S24" i="19"/>
  <c r="T48" i="19"/>
  <c r="S60" i="19"/>
  <c r="S79" i="19"/>
  <c r="S61" i="19"/>
  <c r="T61" i="19" s="1"/>
  <c r="T41" i="19"/>
  <c r="S23" i="19"/>
  <c r="T23" i="19" s="1"/>
  <c r="O103" i="19"/>
  <c r="S77" i="19"/>
  <c r="G140" i="18" l="1"/>
  <c r="O140" i="18" s="1"/>
  <c r="T140" i="18" s="1"/>
  <c r="G139" i="18"/>
  <c r="O139" i="18" s="1"/>
  <c r="Q138" i="18"/>
  <c r="S138" i="18" s="1"/>
  <c r="N138" i="18"/>
  <c r="M138" i="18"/>
  <c r="L138" i="18"/>
  <c r="G138" i="18"/>
  <c r="O138" i="18" s="1"/>
  <c r="F138" i="18"/>
  <c r="E138" i="18"/>
  <c r="Q136" i="18"/>
  <c r="H136" i="18"/>
  <c r="Q135" i="18"/>
  <c r="S135" i="18" s="1"/>
  <c r="H135" i="18"/>
  <c r="Q134" i="18"/>
  <c r="H134" i="18"/>
  <c r="Q133" i="18"/>
  <c r="H133" i="18"/>
  <c r="O133" i="18" s="1"/>
  <c r="Q132" i="18"/>
  <c r="S132" i="18" s="1"/>
  <c r="H132" i="18"/>
  <c r="O132" i="18" s="1"/>
  <c r="R131" i="18"/>
  <c r="S133" i="18" s="1"/>
  <c r="Q131" i="18"/>
  <c r="S131" i="18" s="1"/>
  <c r="P131" i="18"/>
  <c r="S134" i="18" s="1"/>
  <c r="K131" i="18"/>
  <c r="O131" i="18" s="1"/>
  <c r="J131" i="18"/>
  <c r="O135" i="18" s="1"/>
  <c r="I131" i="18"/>
  <c r="O134" i="18" s="1"/>
  <c r="H131" i="18"/>
  <c r="E131" i="18"/>
  <c r="D131" i="18"/>
  <c r="C131" i="18"/>
  <c r="F131" i="18" s="1"/>
  <c r="G122" i="18"/>
  <c r="O121" i="18"/>
  <c r="G121" i="18"/>
  <c r="S120" i="18"/>
  <c r="Q120" i="18"/>
  <c r="N120" i="18"/>
  <c r="M120" i="18"/>
  <c r="L120" i="18"/>
  <c r="O122" i="18" s="1"/>
  <c r="G120" i="18"/>
  <c r="O120" i="18" s="1"/>
  <c r="E120" i="18"/>
  <c r="F120" i="18" s="1"/>
  <c r="S118" i="18"/>
  <c r="Q118" i="18"/>
  <c r="H118" i="18"/>
  <c r="Q117" i="18"/>
  <c r="H117" i="18"/>
  <c r="Q116" i="18"/>
  <c r="S116" i="18" s="1"/>
  <c r="O116" i="18"/>
  <c r="H116" i="18"/>
  <c r="Q115" i="18"/>
  <c r="H115" i="18"/>
  <c r="Q114" i="18"/>
  <c r="H114" i="18"/>
  <c r="O114" i="18" s="1"/>
  <c r="R113" i="18"/>
  <c r="S115" i="18" s="1"/>
  <c r="Q113" i="18"/>
  <c r="S113" i="18" s="1"/>
  <c r="P113" i="18"/>
  <c r="K113" i="18"/>
  <c r="J113" i="18"/>
  <c r="I113" i="18"/>
  <c r="O118" i="18" s="1"/>
  <c r="H113" i="18"/>
  <c r="E113" i="18"/>
  <c r="F113" i="18" s="1"/>
  <c r="D113" i="18"/>
  <c r="C113" i="18"/>
  <c r="G104" i="18"/>
  <c r="G103" i="18"/>
  <c r="O103" i="18" s="1"/>
  <c r="Q102" i="18"/>
  <c r="S102" i="18" s="1"/>
  <c r="O102" i="18"/>
  <c r="N102" i="18"/>
  <c r="M102" i="18"/>
  <c r="L102" i="18"/>
  <c r="O104" i="18" s="1"/>
  <c r="G102" i="18"/>
  <c r="E102" i="18"/>
  <c r="F102" i="18" s="1"/>
  <c r="Q100" i="18"/>
  <c r="H100" i="18"/>
  <c r="O100" i="18" s="1"/>
  <c r="Q99" i="18"/>
  <c r="H99" i="18"/>
  <c r="Q98" i="18"/>
  <c r="H98" i="18"/>
  <c r="O98" i="18" s="1"/>
  <c r="Q97" i="18"/>
  <c r="O97" i="18"/>
  <c r="H97" i="18"/>
  <c r="Q96" i="18"/>
  <c r="H96" i="18"/>
  <c r="R95" i="18"/>
  <c r="Q95" i="18"/>
  <c r="P95" i="18"/>
  <c r="S99" i="18" s="1"/>
  <c r="O95" i="18"/>
  <c r="K95" i="18"/>
  <c r="J95" i="18"/>
  <c r="I95" i="18"/>
  <c r="O99" i="18" s="1"/>
  <c r="H95" i="18"/>
  <c r="E95" i="18"/>
  <c r="D95" i="18"/>
  <c r="C95" i="18"/>
  <c r="F95" i="18" s="1"/>
  <c r="G86" i="18"/>
  <c r="O86" i="18" s="1"/>
  <c r="G85" i="18"/>
  <c r="O85" i="18" s="1"/>
  <c r="Q84" i="18"/>
  <c r="S84" i="18" s="1"/>
  <c r="N84" i="18"/>
  <c r="M84" i="18"/>
  <c r="L84" i="18"/>
  <c r="G84" i="18"/>
  <c r="O84" i="18" s="1"/>
  <c r="F84" i="18"/>
  <c r="E84" i="18"/>
  <c r="Q82" i="18"/>
  <c r="S82" i="18" s="1"/>
  <c r="H82" i="18"/>
  <c r="O82" i="18" s="1"/>
  <c r="S81" i="18"/>
  <c r="Q81" i="18"/>
  <c r="H81" i="18"/>
  <c r="O81" i="18" s="1"/>
  <c r="S80" i="18"/>
  <c r="Q80" i="18"/>
  <c r="H80" i="18"/>
  <c r="O80" i="18" s="1"/>
  <c r="T80" i="18" s="1"/>
  <c r="S79" i="18"/>
  <c r="Q79" i="18"/>
  <c r="H79" i="18"/>
  <c r="Q78" i="18"/>
  <c r="S78" i="18" s="1"/>
  <c r="H78" i="18"/>
  <c r="R77" i="18"/>
  <c r="Q77" i="18"/>
  <c r="S77" i="18" s="1"/>
  <c r="P77" i="18"/>
  <c r="K77" i="18"/>
  <c r="J77" i="18"/>
  <c r="I77" i="18"/>
  <c r="O78" i="18" s="1"/>
  <c r="H77" i="18"/>
  <c r="O77" i="18" s="1"/>
  <c r="F77" i="18"/>
  <c r="T82" i="18" s="1"/>
  <c r="E77" i="18"/>
  <c r="D77" i="18"/>
  <c r="C77" i="18"/>
  <c r="G68" i="18"/>
  <c r="G67" i="18"/>
  <c r="S66" i="18"/>
  <c r="Q66" i="18"/>
  <c r="N66" i="18"/>
  <c r="M66" i="18"/>
  <c r="O68" i="18" s="1"/>
  <c r="L66" i="18"/>
  <c r="G66" i="18"/>
  <c r="O66" i="18" s="1"/>
  <c r="E66" i="18"/>
  <c r="F66" i="18" s="1"/>
  <c r="Q64" i="18"/>
  <c r="O64" i="18"/>
  <c r="H64" i="18"/>
  <c r="Q63" i="18"/>
  <c r="S63" i="18" s="1"/>
  <c r="H63" i="18"/>
  <c r="O63" i="18" s="1"/>
  <c r="Q62" i="18"/>
  <c r="H62" i="18"/>
  <c r="O62" i="18" s="1"/>
  <c r="Q61" i="18"/>
  <c r="H61" i="18"/>
  <c r="O61" i="18" s="1"/>
  <c r="Q60" i="18"/>
  <c r="H60" i="18"/>
  <c r="R59" i="18"/>
  <c r="S61" i="18" s="1"/>
  <c r="Q59" i="18"/>
  <c r="S59" i="18" s="1"/>
  <c r="P59" i="18"/>
  <c r="S64" i="18" s="1"/>
  <c r="K59" i="18"/>
  <c r="J59" i="18"/>
  <c r="I59" i="18"/>
  <c r="O59" i="18" s="1"/>
  <c r="H59" i="18"/>
  <c r="E59" i="18"/>
  <c r="D59" i="18"/>
  <c r="C59" i="18"/>
  <c r="F59" i="18" s="1"/>
  <c r="G50" i="18"/>
  <c r="G49" i="18"/>
  <c r="Q48" i="18"/>
  <c r="S48" i="18" s="1"/>
  <c r="N48" i="18"/>
  <c r="M48" i="18"/>
  <c r="L48" i="18"/>
  <c r="O50" i="18" s="1"/>
  <c r="G48" i="18"/>
  <c r="O48" i="18" s="1"/>
  <c r="E48" i="18"/>
  <c r="F48" i="18" s="1"/>
  <c r="Q46" i="18"/>
  <c r="H46" i="18"/>
  <c r="O46" i="18" s="1"/>
  <c r="Q45" i="18"/>
  <c r="O45" i="18"/>
  <c r="H45" i="18"/>
  <c r="Q44" i="18"/>
  <c r="S44" i="18" s="1"/>
  <c r="H44" i="18"/>
  <c r="O44" i="18" s="1"/>
  <c r="S43" i="18"/>
  <c r="Q43" i="18"/>
  <c r="H43" i="18"/>
  <c r="O43" i="18" s="1"/>
  <c r="S42" i="18"/>
  <c r="Q42" i="18"/>
  <c r="H42" i="18"/>
  <c r="O42" i="18" s="1"/>
  <c r="S41" i="18"/>
  <c r="R41" i="18"/>
  <c r="Q41" i="18"/>
  <c r="P41" i="18"/>
  <c r="S46" i="18" s="1"/>
  <c r="K41" i="18"/>
  <c r="J41" i="18"/>
  <c r="I41" i="18"/>
  <c r="H41" i="18"/>
  <c r="O41" i="18" s="1"/>
  <c r="E41" i="18"/>
  <c r="D41" i="18"/>
  <c r="C41" i="18"/>
  <c r="F41" i="18" s="1"/>
  <c r="G32" i="18"/>
  <c r="G31" i="18"/>
  <c r="O31" i="18" s="1"/>
  <c r="Q30" i="18"/>
  <c r="S30" i="18" s="1"/>
  <c r="N30" i="18"/>
  <c r="M30" i="18"/>
  <c r="O30" i="18" s="1"/>
  <c r="T30" i="18" s="1"/>
  <c r="L30" i="18"/>
  <c r="G30" i="18"/>
  <c r="F30" i="18"/>
  <c r="E30" i="18"/>
  <c r="Q28" i="18"/>
  <c r="S28" i="18" s="1"/>
  <c r="H28" i="18"/>
  <c r="O28" i="18" s="1"/>
  <c r="Q27" i="18"/>
  <c r="H27" i="18"/>
  <c r="O27" i="18" s="1"/>
  <c r="Q26" i="18"/>
  <c r="O26" i="18"/>
  <c r="H26" i="18"/>
  <c r="Q25" i="18"/>
  <c r="H25" i="18"/>
  <c r="O25" i="18" s="1"/>
  <c r="Q24" i="18"/>
  <c r="H24" i="18"/>
  <c r="O24" i="18" s="1"/>
  <c r="S23" i="18"/>
  <c r="R23" i="18"/>
  <c r="Q23" i="18"/>
  <c r="P23" i="18"/>
  <c r="S25" i="18" s="1"/>
  <c r="K23" i="18"/>
  <c r="J23" i="18"/>
  <c r="I23" i="18"/>
  <c r="H23" i="18"/>
  <c r="O23" i="18" s="1"/>
  <c r="E23" i="18"/>
  <c r="D23" i="18"/>
  <c r="C23" i="18"/>
  <c r="F23" i="18" s="1"/>
  <c r="T118" i="18" l="1"/>
  <c r="T116" i="18"/>
  <c r="T104" i="18"/>
  <c r="T103" i="18"/>
  <c r="T102" i="18"/>
  <c r="T48" i="18"/>
  <c r="T50" i="18"/>
  <c r="T68" i="18"/>
  <c r="T67" i="18"/>
  <c r="T66" i="18"/>
  <c r="T63" i="18"/>
  <c r="T64" i="18"/>
  <c r="T59" i="18"/>
  <c r="T61" i="18"/>
  <c r="T44" i="18"/>
  <c r="T42" i="18"/>
  <c r="T46" i="18"/>
  <c r="T41" i="18"/>
  <c r="T43" i="18"/>
  <c r="T45" i="18"/>
  <c r="T132" i="18"/>
  <c r="T134" i="18"/>
  <c r="T131" i="18"/>
  <c r="T133" i="18"/>
  <c r="T135" i="18"/>
  <c r="T85" i="18"/>
  <c r="T25" i="18"/>
  <c r="T28" i="18"/>
  <c r="T27" i="18"/>
  <c r="T24" i="18"/>
  <c r="T26" i="18"/>
  <c r="T23" i="18"/>
  <c r="T100" i="18"/>
  <c r="T99" i="18"/>
  <c r="T97" i="18"/>
  <c r="T139" i="18"/>
  <c r="T120" i="18"/>
  <c r="T122" i="18"/>
  <c r="T121" i="18"/>
  <c r="S97" i="18"/>
  <c r="S26" i="18"/>
  <c r="T31" i="18"/>
  <c r="S45" i="18"/>
  <c r="T78" i="18"/>
  <c r="T86" i="18"/>
  <c r="O67" i="18"/>
  <c r="S95" i="18"/>
  <c r="T95" i="18" s="1"/>
  <c r="S114" i="18"/>
  <c r="T114" i="18" s="1"/>
  <c r="O32" i="18"/>
  <c r="T32" i="18" s="1"/>
  <c r="O60" i="18"/>
  <c r="T60" i="18" s="1"/>
  <c r="S62" i="18"/>
  <c r="T62" i="18" s="1"/>
  <c r="O79" i="18"/>
  <c r="S100" i="18"/>
  <c r="O117" i="18"/>
  <c r="T117" i="18" s="1"/>
  <c r="O136" i="18"/>
  <c r="T136" i="18" s="1"/>
  <c r="S24" i="18"/>
  <c r="T81" i="18"/>
  <c r="T138" i="18"/>
  <c r="S60" i="18"/>
  <c r="O96" i="18"/>
  <c r="T96" i="18" s="1"/>
  <c r="S98" i="18"/>
  <c r="T98" i="18" s="1"/>
  <c r="O113" i="18"/>
  <c r="T113" i="18" s="1"/>
  <c r="O115" i="18"/>
  <c r="T115" i="18" s="1"/>
  <c r="S117" i="18"/>
  <c r="S136" i="18"/>
  <c r="S27" i="18"/>
  <c r="T79" i="18"/>
  <c r="O49" i="18"/>
  <c r="T49" i="18" s="1"/>
  <c r="T84" i="18"/>
  <c r="S96" i="18"/>
  <c r="T77" i="18"/>
  <c r="G140" i="16" l="1"/>
  <c r="O140" i="16" s="1"/>
  <c r="G139" i="16"/>
  <c r="O139" i="16" s="1"/>
  <c r="Q138" i="16"/>
  <c r="S138" i="16" s="1"/>
  <c r="N138" i="16"/>
  <c r="M138" i="16"/>
  <c r="L138" i="16"/>
  <c r="G138" i="16"/>
  <c r="O138" i="16" s="1"/>
  <c r="E138" i="16"/>
  <c r="F138" i="16" s="1"/>
  <c r="S136" i="16"/>
  <c r="Q136" i="16"/>
  <c r="H136" i="16"/>
  <c r="O136" i="16" s="1"/>
  <c r="Q135" i="16"/>
  <c r="H135" i="16"/>
  <c r="O135" i="16" s="1"/>
  <c r="S134" i="16"/>
  <c r="Q134" i="16"/>
  <c r="O134" i="16"/>
  <c r="H134" i="16"/>
  <c r="Q133" i="16"/>
  <c r="H133" i="16"/>
  <c r="Q132" i="16"/>
  <c r="S132" i="16" s="1"/>
  <c r="O132" i="16"/>
  <c r="H132" i="16"/>
  <c r="S131" i="16"/>
  <c r="R131" i="16"/>
  <c r="Q131" i="16"/>
  <c r="P131" i="16"/>
  <c r="S133" i="16" s="1"/>
  <c r="K131" i="16"/>
  <c r="J131" i="16"/>
  <c r="I131" i="16"/>
  <c r="O133" i="16" s="1"/>
  <c r="H131" i="16"/>
  <c r="O131" i="16" s="1"/>
  <c r="E131" i="16"/>
  <c r="D131" i="16"/>
  <c r="F131" i="16" s="1"/>
  <c r="C131" i="16"/>
  <c r="G122" i="16"/>
  <c r="O122" i="16" s="1"/>
  <c r="G121" i="16"/>
  <c r="O121" i="16" s="1"/>
  <c r="Q120" i="16"/>
  <c r="S120" i="16" s="1"/>
  <c r="N120" i="16"/>
  <c r="M120" i="16"/>
  <c r="O120" i="16" s="1"/>
  <c r="L120" i="16"/>
  <c r="G120" i="16"/>
  <c r="E120" i="16"/>
  <c r="F120" i="16" s="1"/>
  <c r="Q118" i="16"/>
  <c r="H118" i="16"/>
  <c r="O118" i="16" s="1"/>
  <c r="S117" i="16"/>
  <c r="Q117" i="16"/>
  <c r="H117" i="16"/>
  <c r="O117" i="16" s="1"/>
  <c r="Q116" i="16"/>
  <c r="H116" i="16"/>
  <c r="O116" i="16" s="1"/>
  <c r="S115" i="16"/>
  <c r="Q115" i="16"/>
  <c r="O115" i="16"/>
  <c r="H115" i="16"/>
  <c r="Q114" i="16"/>
  <c r="H114" i="16"/>
  <c r="R113" i="16"/>
  <c r="Q113" i="16"/>
  <c r="P113" i="16"/>
  <c r="S113" i="16" s="1"/>
  <c r="O113" i="16"/>
  <c r="K113" i="16"/>
  <c r="O114" i="16" s="1"/>
  <c r="J113" i="16"/>
  <c r="I113" i="16"/>
  <c r="H113" i="16"/>
  <c r="E113" i="16"/>
  <c r="D113" i="16"/>
  <c r="C113" i="16"/>
  <c r="F113" i="16" s="1"/>
  <c r="O104" i="16"/>
  <c r="G104" i="16"/>
  <c r="G103" i="16"/>
  <c r="Q102" i="16"/>
  <c r="S102" i="16" s="1"/>
  <c r="N102" i="16"/>
  <c r="M102" i="16"/>
  <c r="L102" i="16"/>
  <c r="O103" i="16" s="1"/>
  <c r="G102" i="16"/>
  <c r="O102" i="16" s="1"/>
  <c r="E102" i="16"/>
  <c r="F102" i="16" s="1"/>
  <c r="Q100" i="16"/>
  <c r="H100" i="16"/>
  <c r="O100" i="16" s="1"/>
  <c r="Q99" i="16"/>
  <c r="S99" i="16" s="1"/>
  <c r="H99" i="16"/>
  <c r="O99" i="16" s="1"/>
  <c r="S98" i="16"/>
  <c r="Q98" i="16"/>
  <c r="H98" i="16"/>
  <c r="O98" i="16" s="1"/>
  <c r="S97" i="16"/>
  <c r="Q97" i="16"/>
  <c r="H97" i="16"/>
  <c r="O97" i="16" s="1"/>
  <c r="S96" i="16"/>
  <c r="Q96" i="16"/>
  <c r="O96" i="16"/>
  <c r="H96" i="16"/>
  <c r="R95" i="16"/>
  <c r="Q95" i="16"/>
  <c r="S95" i="16" s="1"/>
  <c r="P95" i="16"/>
  <c r="S100" i="16" s="1"/>
  <c r="K95" i="16"/>
  <c r="J95" i="16"/>
  <c r="I95" i="16"/>
  <c r="H95" i="16"/>
  <c r="O95" i="16" s="1"/>
  <c r="F95" i="16"/>
  <c r="T98" i="16" s="1"/>
  <c r="E95" i="16"/>
  <c r="D95" i="16"/>
  <c r="C95" i="16"/>
  <c r="O86" i="16"/>
  <c r="G86" i="16"/>
  <c r="G85" i="16"/>
  <c r="O85" i="16" s="1"/>
  <c r="Q84" i="16"/>
  <c r="S84" i="16" s="1"/>
  <c r="O84" i="16"/>
  <c r="N84" i="16"/>
  <c r="M84" i="16"/>
  <c r="L84" i="16"/>
  <c r="G84" i="16"/>
  <c r="E84" i="16"/>
  <c r="F84" i="16" s="1"/>
  <c r="Q82" i="16"/>
  <c r="S82" i="16" s="1"/>
  <c r="H82" i="16"/>
  <c r="O82" i="16" s="1"/>
  <c r="Q81" i="16"/>
  <c r="H81" i="16"/>
  <c r="O81" i="16" s="1"/>
  <c r="Q80" i="16"/>
  <c r="H80" i="16"/>
  <c r="O80" i="16" s="1"/>
  <c r="S79" i="16"/>
  <c r="Q79" i="16"/>
  <c r="H79" i="16"/>
  <c r="O79" i="16" s="1"/>
  <c r="Q78" i="16"/>
  <c r="H78" i="16"/>
  <c r="O78" i="16" s="1"/>
  <c r="R77" i="16"/>
  <c r="Q77" i="16"/>
  <c r="S77" i="16" s="1"/>
  <c r="P77" i="16"/>
  <c r="S81" i="16" s="1"/>
  <c r="K77" i="16"/>
  <c r="J77" i="16"/>
  <c r="I77" i="16"/>
  <c r="H77" i="16"/>
  <c r="O77" i="16" s="1"/>
  <c r="E77" i="16"/>
  <c r="D77" i="16"/>
  <c r="C77" i="16"/>
  <c r="F77" i="16" s="1"/>
  <c r="O68" i="16"/>
  <c r="G68" i="16"/>
  <c r="G67" i="16"/>
  <c r="O67" i="16" s="1"/>
  <c r="Q66" i="16"/>
  <c r="S66" i="16" s="1"/>
  <c r="N66" i="16"/>
  <c r="M66" i="16"/>
  <c r="L66" i="16"/>
  <c r="G66" i="16"/>
  <c r="O66" i="16" s="1"/>
  <c r="F66" i="16"/>
  <c r="E66" i="16"/>
  <c r="Q64" i="16"/>
  <c r="H64" i="16"/>
  <c r="O64" i="16" s="1"/>
  <c r="Q63" i="16"/>
  <c r="S63" i="16" s="1"/>
  <c r="H63" i="16"/>
  <c r="O63" i="16" s="1"/>
  <c r="Q62" i="16"/>
  <c r="H62" i="16"/>
  <c r="O62" i="16" s="1"/>
  <c r="Q61" i="16"/>
  <c r="H61" i="16"/>
  <c r="O61" i="16" s="1"/>
  <c r="S60" i="16"/>
  <c r="Q60" i="16"/>
  <c r="H60" i="16"/>
  <c r="O60" i="16" s="1"/>
  <c r="R59" i="16"/>
  <c r="Q59" i="16"/>
  <c r="P59" i="16"/>
  <c r="S62" i="16" s="1"/>
  <c r="K59" i="16"/>
  <c r="J59" i="16"/>
  <c r="I59" i="16"/>
  <c r="H59" i="16"/>
  <c r="O59" i="16" s="1"/>
  <c r="E59" i="16"/>
  <c r="D59" i="16"/>
  <c r="C59" i="16"/>
  <c r="F59" i="16" s="1"/>
  <c r="G50" i="16"/>
  <c r="O50" i="16" s="1"/>
  <c r="O49" i="16"/>
  <c r="G49" i="16"/>
  <c r="S48" i="16"/>
  <c r="Q48" i="16"/>
  <c r="N48" i="16"/>
  <c r="M48" i="16"/>
  <c r="L48" i="16"/>
  <c r="G48" i="16"/>
  <c r="O48" i="16" s="1"/>
  <c r="E48" i="16"/>
  <c r="F48" i="16" s="1"/>
  <c r="Q46" i="16"/>
  <c r="S46" i="16" s="1"/>
  <c r="O46" i="16"/>
  <c r="H46" i="16"/>
  <c r="Q45" i="16"/>
  <c r="S45" i="16" s="1"/>
  <c r="H45" i="16"/>
  <c r="O45" i="16" s="1"/>
  <c r="Q44" i="16"/>
  <c r="S44" i="16" s="1"/>
  <c r="H44" i="16"/>
  <c r="O44" i="16" s="1"/>
  <c r="Q43" i="16"/>
  <c r="H43" i="16"/>
  <c r="O43" i="16" s="1"/>
  <c r="Q42" i="16"/>
  <c r="S42" i="16" s="1"/>
  <c r="H42" i="16"/>
  <c r="O42" i="16" s="1"/>
  <c r="S41" i="16"/>
  <c r="R41" i="16"/>
  <c r="Q41" i="16"/>
  <c r="P41" i="16"/>
  <c r="S43" i="16" s="1"/>
  <c r="K41" i="16"/>
  <c r="J41" i="16"/>
  <c r="I41" i="16"/>
  <c r="H41" i="16"/>
  <c r="O41" i="16" s="1"/>
  <c r="E41" i="16"/>
  <c r="D41" i="16"/>
  <c r="C41" i="16"/>
  <c r="F41" i="16" s="1"/>
  <c r="G32" i="16"/>
  <c r="O32" i="16" s="1"/>
  <c r="G31" i="16"/>
  <c r="Q30" i="16"/>
  <c r="S30" i="16" s="1"/>
  <c r="N30" i="16"/>
  <c r="M30" i="16"/>
  <c r="O30" i="16" s="1"/>
  <c r="L30" i="16"/>
  <c r="O31" i="16" s="1"/>
  <c r="G30" i="16"/>
  <c r="E30" i="16"/>
  <c r="F30" i="16" s="1"/>
  <c r="Q28" i="16"/>
  <c r="H28" i="16"/>
  <c r="O28" i="16" s="1"/>
  <c r="Q27" i="16"/>
  <c r="H27" i="16"/>
  <c r="Q26" i="16"/>
  <c r="H26" i="16"/>
  <c r="O26" i="16" s="1"/>
  <c r="Q25" i="16"/>
  <c r="H25" i="16"/>
  <c r="O25" i="16" s="1"/>
  <c r="Q24" i="16"/>
  <c r="H24" i="16"/>
  <c r="O24" i="16" s="1"/>
  <c r="R23" i="16"/>
  <c r="Q23" i="16"/>
  <c r="P23" i="16"/>
  <c r="S25" i="16" s="1"/>
  <c r="K23" i="16"/>
  <c r="J23" i="16"/>
  <c r="O23" i="16" s="1"/>
  <c r="I23" i="16"/>
  <c r="H23" i="16"/>
  <c r="E23" i="16"/>
  <c r="D23" i="16"/>
  <c r="C23" i="16"/>
  <c r="F23" i="16" s="1"/>
  <c r="G140" i="15"/>
  <c r="O140" i="15" s="1"/>
  <c r="G139" i="15"/>
  <c r="O139" i="15" s="1"/>
  <c r="S138" i="15"/>
  <c r="Q138" i="15"/>
  <c r="O138" i="15"/>
  <c r="N138" i="15"/>
  <c r="M138" i="15"/>
  <c r="L138" i="15"/>
  <c r="G138" i="15"/>
  <c r="E138" i="15"/>
  <c r="F138" i="15" s="1"/>
  <c r="Q136" i="15"/>
  <c r="O136" i="15"/>
  <c r="H136" i="15"/>
  <c r="Q135" i="15"/>
  <c r="H135" i="15"/>
  <c r="O135" i="15" s="1"/>
  <c r="Q134" i="15"/>
  <c r="H134" i="15"/>
  <c r="O134" i="15" s="1"/>
  <c r="Q133" i="15"/>
  <c r="H133" i="15"/>
  <c r="O133" i="15" s="1"/>
  <c r="Q132" i="15"/>
  <c r="H132" i="15"/>
  <c r="O132" i="15" s="1"/>
  <c r="R131" i="15"/>
  <c r="S131" i="15" s="1"/>
  <c r="Q131" i="15"/>
  <c r="P131" i="15"/>
  <c r="S133" i="15" s="1"/>
  <c r="K131" i="15"/>
  <c r="J131" i="15"/>
  <c r="I131" i="15"/>
  <c r="H131" i="15"/>
  <c r="O131" i="15" s="1"/>
  <c r="E131" i="15"/>
  <c r="D131" i="15"/>
  <c r="C131" i="15"/>
  <c r="F131" i="15" s="1"/>
  <c r="G122" i="15"/>
  <c r="O122" i="15" s="1"/>
  <c r="G121" i="15"/>
  <c r="O121" i="15" s="1"/>
  <c r="Q120" i="15"/>
  <c r="S120" i="15" s="1"/>
  <c r="N120" i="15"/>
  <c r="M120" i="15"/>
  <c r="L120" i="15"/>
  <c r="O120" i="15" s="1"/>
  <c r="G120" i="15"/>
  <c r="F120" i="15"/>
  <c r="T121" i="15" s="1"/>
  <c r="E120" i="15"/>
  <c r="Q118" i="15"/>
  <c r="H118" i="15"/>
  <c r="O118" i="15" s="1"/>
  <c r="Q117" i="15"/>
  <c r="S117" i="15" s="1"/>
  <c r="H117" i="15"/>
  <c r="Q116" i="15"/>
  <c r="H116" i="15"/>
  <c r="O116" i="15" s="1"/>
  <c r="Q115" i="15"/>
  <c r="H115" i="15"/>
  <c r="O115" i="15" s="1"/>
  <c r="Q114" i="15"/>
  <c r="H114" i="15"/>
  <c r="O114" i="15" s="1"/>
  <c r="R113" i="15"/>
  <c r="Q113" i="15"/>
  <c r="P113" i="15"/>
  <c r="S114" i="15" s="1"/>
  <c r="K113" i="15"/>
  <c r="J113" i="15"/>
  <c r="O117" i="15" s="1"/>
  <c r="I113" i="15"/>
  <c r="H113" i="15"/>
  <c r="O113" i="15" s="1"/>
  <c r="E113" i="15"/>
  <c r="D113" i="15"/>
  <c r="C113" i="15"/>
  <c r="F113" i="15" s="1"/>
  <c r="G104" i="15"/>
  <c r="O104" i="15" s="1"/>
  <c r="G103" i="15"/>
  <c r="O103" i="15" s="1"/>
  <c r="S102" i="15"/>
  <c r="Q102" i="15"/>
  <c r="N102" i="15"/>
  <c r="M102" i="15"/>
  <c r="L102" i="15"/>
  <c r="G102" i="15"/>
  <c r="O102" i="15" s="1"/>
  <c r="E102" i="15"/>
  <c r="F102" i="15" s="1"/>
  <c r="S100" i="15"/>
  <c r="Q100" i="15"/>
  <c r="O100" i="15"/>
  <c r="H100" i="15"/>
  <c r="Q99" i="15"/>
  <c r="S99" i="15" s="1"/>
  <c r="H99" i="15"/>
  <c r="O99" i="15" s="1"/>
  <c r="Q98" i="15"/>
  <c r="S98" i="15" s="1"/>
  <c r="O98" i="15"/>
  <c r="H98" i="15"/>
  <c r="Q97" i="15"/>
  <c r="H97" i="15"/>
  <c r="O97" i="15" s="1"/>
  <c r="Q96" i="15"/>
  <c r="S96" i="15" s="1"/>
  <c r="H96" i="15"/>
  <c r="O96" i="15" s="1"/>
  <c r="R95" i="15"/>
  <c r="S95" i="15" s="1"/>
  <c r="Q95" i="15"/>
  <c r="P95" i="15"/>
  <c r="K95" i="15"/>
  <c r="J95" i="15"/>
  <c r="I95" i="15"/>
  <c r="H95" i="15"/>
  <c r="O95" i="15" s="1"/>
  <c r="E95" i="15"/>
  <c r="D95" i="15"/>
  <c r="F95" i="15" s="1"/>
  <c r="C95" i="15"/>
  <c r="G86" i="15"/>
  <c r="G85" i="15"/>
  <c r="O85" i="15" s="1"/>
  <c r="Q84" i="15"/>
  <c r="S84" i="15" s="1"/>
  <c r="N84" i="15"/>
  <c r="M84" i="15"/>
  <c r="L84" i="15"/>
  <c r="O86" i="15" s="1"/>
  <c r="G84" i="15"/>
  <c r="E84" i="15"/>
  <c r="F84" i="15" s="1"/>
  <c r="Q82" i="15"/>
  <c r="H82" i="15"/>
  <c r="O82" i="15" s="1"/>
  <c r="S81" i="15"/>
  <c r="Q81" i="15"/>
  <c r="H81" i="15"/>
  <c r="Q80" i="15"/>
  <c r="H80" i="15"/>
  <c r="O80" i="15" s="1"/>
  <c r="Q79" i="15"/>
  <c r="O79" i="15"/>
  <c r="H79" i="15"/>
  <c r="Q78" i="15"/>
  <c r="H78" i="15"/>
  <c r="O78" i="15" s="1"/>
  <c r="R77" i="15"/>
  <c r="Q77" i="15"/>
  <c r="P77" i="15"/>
  <c r="S78" i="15" s="1"/>
  <c r="O77" i="15"/>
  <c r="K77" i="15"/>
  <c r="J77" i="15"/>
  <c r="O81" i="15" s="1"/>
  <c r="I77" i="15"/>
  <c r="H77" i="15"/>
  <c r="E77" i="15"/>
  <c r="D77" i="15"/>
  <c r="C77" i="15"/>
  <c r="F77" i="15" s="1"/>
  <c r="G68" i="15"/>
  <c r="O68" i="15" s="1"/>
  <c r="G67" i="15"/>
  <c r="O67" i="15" s="1"/>
  <c r="Q66" i="15"/>
  <c r="S66" i="15" s="1"/>
  <c r="N66" i="15"/>
  <c r="M66" i="15"/>
  <c r="L66" i="15"/>
  <c r="G66" i="15"/>
  <c r="O66" i="15" s="1"/>
  <c r="E66" i="15"/>
  <c r="F66" i="15" s="1"/>
  <c r="S64" i="15"/>
  <c r="Q64" i="15"/>
  <c r="H64" i="15"/>
  <c r="O64" i="15" s="1"/>
  <c r="Q63" i="15"/>
  <c r="S63" i="15" s="1"/>
  <c r="H63" i="15"/>
  <c r="O63" i="15" s="1"/>
  <c r="S62" i="15"/>
  <c r="Q62" i="15"/>
  <c r="O62" i="15"/>
  <c r="H62" i="15"/>
  <c r="Q61" i="15"/>
  <c r="H61" i="15"/>
  <c r="O61" i="15" s="1"/>
  <c r="Q60" i="15"/>
  <c r="S60" i="15" s="1"/>
  <c r="O60" i="15"/>
  <c r="H60" i="15"/>
  <c r="R59" i="15"/>
  <c r="Q59" i="15"/>
  <c r="P59" i="15"/>
  <c r="S59" i="15" s="1"/>
  <c r="K59" i="15"/>
  <c r="J59" i="15"/>
  <c r="I59" i="15"/>
  <c r="H59" i="15"/>
  <c r="O59" i="15" s="1"/>
  <c r="F59" i="15"/>
  <c r="E59" i="15"/>
  <c r="D59" i="15"/>
  <c r="C59" i="15"/>
  <c r="G50" i="15"/>
  <c r="O50" i="15" s="1"/>
  <c r="G49" i="15"/>
  <c r="O49" i="15" s="1"/>
  <c r="Q48" i="15"/>
  <c r="S48" i="15" s="1"/>
  <c r="N48" i="15"/>
  <c r="O48" i="15" s="1"/>
  <c r="M48" i="15"/>
  <c r="L48" i="15"/>
  <c r="G48" i="15"/>
  <c r="E48" i="15"/>
  <c r="F48" i="15" s="1"/>
  <c r="Q46" i="15"/>
  <c r="H46" i="15"/>
  <c r="O46" i="15" s="1"/>
  <c r="S45" i="15"/>
  <c r="Q45" i="15"/>
  <c r="H45" i="15"/>
  <c r="O45" i="15" s="1"/>
  <c r="Q44" i="15"/>
  <c r="H44" i="15"/>
  <c r="O44" i="15" s="1"/>
  <c r="S43" i="15"/>
  <c r="Q43" i="15"/>
  <c r="O43" i="15"/>
  <c r="H43" i="15"/>
  <c r="Q42" i="15"/>
  <c r="H42" i="15"/>
  <c r="O42" i="15" s="1"/>
  <c r="R41" i="15"/>
  <c r="Q41" i="15"/>
  <c r="S41" i="15" s="1"/>
  <c r="P41" i="15"/>
  <c r="S46" i="15" s="1"/>
  <c r="O41" i="15"/>
  <c r="K41" i="15"/>
  <c r="J41" i="15"/>
  <c r="I41" i="15"/>
  <c r="H41" i="15"/>
  <c r="E41" i="15"/>
  <c r="D41" i="15"/>
  <c r="C41" i="15"/>
  <c r="F41" i="15" s="1"/>
  <c r="O32" i="15"/>
  <c r="G32" i="15"/>
  <c r="G31" i="15"/>
  <c r="Q30" i="15"/>
  <c r="S30" i="15" s="1"/>
  <c r="N30" i="15"/>
  <c r="M30" i="15"/>
  <c r="L30" i="15"/>
  <c r="O31" i="15" s="1"/>
  <c r="G30" i="15"/>
  <c r="O30" i="15" s="1"/>
  <c r="E30" i="15"/>
  <c r="F30" i="15" s="1"/>
  <c r="Q28" i="15"/>
  <c r="H28" i="15"/>
  <c r="O28" i="15" s="1"/>
  <c r="Q27" i="15"/>
  <c r="S27" i="15" s="1"/>
  <c r="H27" i="15"/>
  <c r="O27" i="15" s="1"/>
  <c r="S26" i="15"/>
  <c r="Q26" i="15"/>
  <c r="H26" i="15"/>
  <c r="O26" i="15" s="1"/>
  <c r="Q25" i="15"/>
  <c r="H25" i="15"/>
  <c r="O25" i="15" s="1"/>
  <c r="S24" i="15"/>
  <c r="Q24" i="15"/>
  <c r="H24" i="15"/>
  <c r="R23" i="15"/>
  <c r="Q23" i="15"/>
  <c r="P23" i="15"/>
  <c r="S23" i="15" s="1"/>
  <c r="K23" i="15"/>
  <c r="J23" i="15"/>
  <c r="I23" i="15"/>
  <c r="O24" i="15" s="1"/>
  <c r="H23" i="15"/>
  <c r="O23" i="15" s="1"/>
  <c r="F23" i="15"/>
  <c r="T26" i="15" s="1"/>
  <c r="E23" i="15"/>
  <c r="D23" i="15"/>
  <c r="C23" i="15"/>
  <c r="T60" i="16" l="1"/>
  <c r="T62" i="16"/>
  <c r="T64" i="16"/>
  <c r="T61" i="16"/>
  <c r="T63" i="16"/>
  <c r="T120" i="16"/>
  <c r="T122" i="16"/>
  <c r="T121" i="16"/>
  <c r="T86" i="16"/>
  <c r="T85" i="16"/>
  <c r="T84" i="16"/>
  <c r="T32" i="16"/>
  <c r="T31" i="16"/>
  <c r="T30" i="16"/>
  <c r="T24" i="16"/>
  <c r="T28" i="16"/>
  <c r="T25" i="16"/>
  <c r="T27" i="16"/>
  <c r="T117" i="16"/>
  <c r="T115" i="16"/>
  <c r="T118" i="16"/>
  <c r="T113" i="16"/>
  <c r="T103" i="16"/>
  <c r="T102" i="16"/>
  <c r="T104" i="16"/>
  <c r="T79" i="16"/>
  <c r="T81" i="16"/>
  <c r="T77" i="16"/>
  <c r="T82" i="16"/>
  <c r="T136" i="16"/>
  <c r="T131" i="16"/>
  <c r="T133" i="16"/>
  <c r="T135" i="16"/>
  <c r="T132" i="16"/>
  <c r="T134" i="16"/>
  <c r="T138" i="16"/>
  <c r="T139" i="16"/>
  <c r="T140" i="16"/>
  <c r="T48" i="16"/>
  <c r="T49" i="16"/>
  <c r="T50" i="16"/>
  <c r="T41" i="16"/>
  <c r="T43" i="16"/>
  <c r="T45" i="16"/>
  <c r="T44" i="16"/>
  <c r="T46" i="16"/>
  <c r="T42" i="16"/>
  <c r="T68" i="16"/>
  <c r="T96" i="16"/>
  <c r="S23" i="16"/>
  <c r="T23" i="16" s="1"/>
  <c r="S61" i="16"/>
  <c r="S80" i="16"/>
  <c r="T80" i="16" s="1"/>
  <c r="S118" i="16"/>
  <c r="S28" i="16"/>
  <c r="T99" i="16"/>
  <c r="S135" i="16"/>
  <c r="S59" i="16"/>
  <c r="T59" i="16" s="1"/>
  <c r="T66" i="16"/>
  <c r="S78" i="16"/>
  <c r="T78" i="16" s="1"/>
  <c r="S116" i="16"/>
  <c r="T116" i="16" s="1"/>
  <c r="S26" i="16"/>
  <c r="T26" i="16" s="1"/>
  <c r="S64" i="16"/>
  <c r="T97" i="16"/>
  <c r="S114" i="16"/>
  <c r="T114" i="16" s="1"/>
  <c r="S24" i="16"/>
  <c r="T67" i="16"/>
  <c r="T95" i="16"/>
  <c r="O27" i="16"/>
  <c r="T100" i="16"/>
  <c r="S27" i="16"/>
  <c r="T139" i="15"/>
  <c r="T140" i="15"/>
  <c r="T138" i="15"/>
  <c r="T113" i="15"/>
  <c r="T117" i="15"/>
  <c r="T114" i="15"/>
  <c r="T67" i="15"/>
  <c r="T66" i="15"/>
  <c r="T68" i="15"/>
  <c r="T64" i="15"/>
  <c r="T102" i="15"/>
  <c r="T104" i="15"/>
  <c r="T103" i="15"/>
  <c r="T96" i="15"/>
  <c r="T100" i="15"/>
  <c r="T95" i="15"/>
  <c r="T99" i="15"/>
  <c r="T98" i="15"/>
  <c r="T134" i="15"/>
  <c r="T131" i="15"/>
  <c r="T133" i="15"/>
  <c r="T31" i="15"/>
  <c r="T32" i="15"/>
  <c r="T30" i="15"/>
  <c r="T86" i="15"/>
  <c r="T85" i="15"/>
  <c r="T78" i="15"/>
  <c r="T82" i="15"/>
  <c r="T77" i="15"/>
  <c r="T79" i="15"/>
  <c r="T81" i="15"/>
  <c r="T45" i="15"/>
  <c r="T41" i="15"/>
  <c r="T43" i="15"/>
  <c r="T46" i="15"/>
  <c r="T49" i="15"/>
  <c r="T48" i="15"/>
  <c r="T50" i="15"/>
  <c r="T122" i="15"/>
  <c r="T24" i="15"/>
  <c r="S136" i="15"/>
  <c r="T136" i="15" s="1"/>
  <c r="T60" i="15"/>
  <c r="T27" i="15"/>
  <c r="S115" i="15"/>
  <c r="T115" i="15" s="1"/>
  <c r="S134" i="15"/>
  <c r="S25" i="15"/>
  <c r="S44" i="15"/>
  <c r="T44" i="15" s="1"/>
  <c r="S82" i="15"/>
  <c r="T25" i="15"/>
  <c r="T63" i="15"/>
  <c r="T120" i="15"/>
  <c r="S132" i="15"/>
  <c r="T132" i="15" s="1"/>
  <c r="S42" i="15"/>
  <c r="T42" i="15" s="1"/>
  <c r="S118" i="15"/>
  <c r="T118" i="15" s="1"/>
  <c r="T23" i="15"/>
  <c r="S28" i="15"/>
  <c r="T28" i="15" s="1"/>
  <c r="T62" i="15"/>
  <c r="O84" i="15"/>
  <c r="T84" i="15" s="1"/>
  <c r="S79" i="15"/>
  <c r="S77" i="15"/>
  <c r="S113" i="15"/>
  <c r="S61" i="15"/>
  <c r="T61" i="15" s="1"/>
  <c r="S80" i="15"/>
  <c r="T80" i="15" s="1"/>
  <c r="S97" i="15"/>
  <c r="T97" i="15" s="1"/>
  <c r="S116" i="15"/>
  <c r="T116" i="15" s="1"/>
  <c r="S135" i="15"/>
  <c r="T135" i="15" s="1"/>
  <c r="T59" i="15"/>
  <c r="G140" i="14" l="1"/>
  <c r="G139" i="14"/>
  <c r="O139" i="14" s="1"/>
  <c r="Q138" i="14"/>
  <c r="S138" i="14" s="1"/>
  <c r="N138" i="14"/>
  <c r="M138" i="14"/>
  <c r="L138" i="14"/>
  <c r="O140" i="14" s="1"/>
  <c r="G138" i="14"/>
  <c r="O138" i="14" s="1"/>
  <c r="E138" i="14"/>
  <c r="F138" i="14" s="1"/>
  <c r="S136" i="14"/>
  <c r="Q136" i="14"/>
  <c r="H136" i="14"/>
  <c r="O136" i="14" s="1"/>
  <c r="Q135" i="14"/>
  <c r="S135" i="14" s="1"/>
  <c r="H135" i="14"/>
  <c r="O135" i="14" s="1"/>
  <c r="S134" i="14"/>
  <c r="Q134" i="14"/>
  <c r="H134" i="14"/>
  <c r="Q133" i="14"/>
  <c r="H133" i="14"/>
  <c r="O133" i="14" s="1"/>
  <c r="S132" i="14"/>
  <c r="Q132" i="14"/>
  <c r="H132" i="14"/>
  <c r="R131" i="14"/>
  <c r="Q131" i="14"/>
  <c r="P131" i="14"/>
  <c r="S131" i="14" s="1"/>
  <c r="K131" i="14"/>
  <c r="J131" i="14"/>
  <c r="I131" i="14"/>
  <c r="O132" i="14" s="1"/>
  <c r="H131" i="14"/>
  <c r="E131" i="14"/>
  <c r="D131" i="14"/>
  <c r="F131" i="14" s="1"/>
  <c r="C131" i="14"/>
  <c r="G122" i="14"/>
  <c r="O122" i="14" s="1"/>
  <c r="G121" i="14"/>
  <c r="O121" i="14" s="1"/>
  <c r="Q120" i="14"/>
  <c r="S120" i="14" s="1"/>
  <c r="N120" i="14"/>
  <c r="O120" i="14" s="1"/>
  <c r="M120" i="14"/>
  <c r="L120" i="14"/>
  <c r="G120" i="14"/>
  <c r="E120" i="14"/>
  <c r="F120" i="14" s="1"/>
  <c r="Q118" i="14"/>
  <c r="S118" i="14" s="1"/>
  <c r="H118" i="14"/>
  <c r="O118" i="14" s="1"/>
  <c r="S117" i="14"/>
  <c r="Q117" i="14"/>
  <c r="H117" i="14"/>
  <c r="O117" i="14" s="1"/>
  <c r="Q116" i="14"/>
  <c r="S116" i="14" s="1"/>
  <c r="H116" i="14"/>
  <c r="O116" i="14" s="1"/>
  <c r="S115" i="14"/>
  <c r="Q115" i="14"/>
  <c r="O115" i="14"/>
  <c r="H115" i="14"/>
  <c r="Q114" i="14"/>
  <c r="H114" i="14"/>
  <c r="O114" i="14" s="1"/>
  <c r="S113" i="14"/>
  <c r="R113" i="14"/>
  <c r="Q113" i="14"/>
  <c r="P113" i="14"/>
  <c r="S114" i="14" s="1"/>
  <c r="O113" i="14"/>
  <c r="K113" i="14"/>
  <c r="J113" i="14"/>
  <c r="I113" i="14"/>
  <c r="H113" i="14"/>
  <c r="E113" i="14"/>
  <c r="D113" i="14"/>
  <c r="C113" i="14"/>
  <c r="F113" i="14" s="1"/>
  <c r="G104" i="14"/>
  <c r="G103" i="14"/>
  <c r="Q102" i="14"/>
  <c r="S102" i="14" s="1"/>
  <c r="N102" i="14"/>
  <c r="M102" i="14"/>
  <c r="O104" i="14" s="1"/>
  <c r="L102" i="14"/>
  <c r="O103" i="14" s="1"/>
  <c r="G102" i="14"/>
  <c r="O102" i="14" s="1"/>
  <c r="E102" i="14"/>
  <c r="F102" i="14" s="1"/>
  <c r="Q100" i="14"/>
  <c r="H100" i="14"/>
  <c r="O100" i="14" s="1"/>
  <c r="Q99" i="14"/>
  <c r="S99" i="14" s="1"/>
  <c r="H99" i="14"/>
  <c r="O99" i="14" s="1"/>
  <c r="S98" i="14"/>
  <c r="Q98" i="14"/>
  <c r="H98" i="14"/>
  <c r="O98" i="14" s="1"/>
  <c r="Q97" i="14"/>
  <c r="H97" i="14"/>
  <c r="O97" i="14" s="1"/>
  <c r="S96" i="14"/>
  <c r="Q96" i="14"/>
  <c r="H96" i="14"/>
  <c r="R95" i="14"/>
  <c r="Q95" i="14"/>
  <c r="P95" i="14"/>
  <c r="S100" i="14" s="1"/>
  <c r="K95" i="14"/>
  <c r="O96" i="14" s="1"/>
  <c r="J95" i="14"/>
  <c r="I95" i="14"/>
  <c r="H95" i="14"/>
  <c r="F95" i="14"/>
  <c r="E95" i="14"/>
  <c r="D95" i="14"/>
  <c r="C95" i="14"/>
  <c r="G86" i="14"/>
  <c r="O86" i="14" s="1"/>
  <c r="O85" i="14"/>
  <c r="G85" i="14"/>
  <c r="Q84" i="14"/>
  <c r="S84" i="14" s="1"/>
  <c r="N84" i="14"/>
  <c r="M84" i="14"/>
  <c r="L84" i="14"/>
  <c r="G84" i="14"/>
  <c r="O84" i="14" s="1"/>
  <c r="E84" i="14"/>
  <c r="F84" i="14" s="1"/>
  <c r="Q82" i="14"/>
  <c r="S82" i="14" s="1"/>
  <c r="H82" i="14"/>
  <c r="O82" i="14" s="1"/>
  <c r="Q81" i="14"/>
  <c r="H81" i="14"/>
  <c r="O81" i="14" s="1"/>
  <c r="Q80" i="14"/>
  <c r="S80" i="14" s="1"/>
  <c r="H80" i="14"/>
  <c r="O80" i="14" s="1"/>
  <c r="S79" i="14"/>
  <c r="Q79" i="14"/>
  <c r="H79" i="14"/>
  <c r="O79" i="14" s="1"/>
  <c r="Q78" i="14"/>
  <c r="S78" i="14" s="1"/>
  <c r="H78" i="14"/>
  <c r="O78" i="14" s="1"/>
  <c r="R77" i="14"/>
  <c r="Q77" i="14"/>
  <c r="S77" i="14" s="1"/>
  <c r="P77" i="14"/>
  <c r="S81" i="14" s="1"/>
  <c r="K77" i="14"/>
  <c r="J77" i="14"/>
  <c r="I77" i="14"/>
  <c r="H77" i="14"/>
  <c r="O77" i="14" s="1"/>
  <c r="E77" i="14"/>
  <c r="F77" i="14" s="1"/>
  <c r="D77" i="14"/>
  <c r="C77" i="14"/>
  <c r="O68" i="14"/>
  <c r="G68" i="14"/>
  <c r="G67" i="14"/>
  <c r="O67" i="14" s="1"/>
  <c r="Q66" i="14"/>
  <c r="S66" i="14" s="1"/>
  <c r="O66" i="14"/>
  <c r="T66" i="14" s="1"/>
  <c r="N66" i="14"/>
  <c r="M66" i="14"/>
  <c r="L66" i="14"/>
  <c r="G66" i="14"/>
  <c r="F66" i="14"/>
  <c r="E66" i="14"/>
  <c r="Q64" i="14"/>
  <c r="H64" i="14"/>
  <c r="O64" i="14" s="1"/>
  <c r="Q63" i="14"/>
  <c r="H63" i="14"/>
  <c r="O63" i="14" s="1"/>
  <c r="Q62" i="14"/>
  <c r="H62" i="14"/>
  <c r="O62" i="14" s="1"/>
  <c r="Q61" i="14"/>
  <c r="H61" i="14"/>
  <c r="O61" i="14" s="1"/>
  <c r="Q60" i="14"/>
  <c r="H60" i="14"/>
  <c r="O60" i="14" s="1"/>
  <c r="R59" i="14"/>
  <c r="Q59" i="14"/>
  <c r="P59" i="14"/>
  <c r="S63" i="14" s="1"/>
  <c r="K59" i="14"/>
  <c r="J59" i="14"/>
  <c r="I59" i="14"/>
  <c r="O59" i="14" s="1"/>
  <c r="H59" i="14"/>
  <c r="E59" i="14"/>
  <c r="D59" i="14"/>
  <c r="C59" i="14"/>
  <c r="F59" i="14" s="1"/>
  <c r="G50" i="14"/>
  <c r="O50" i="14" s="1"/>
  <c r="O49" i="14"/>
  <c r="G49" i="14"/>
  <c r="S48" i="14"/>
  <c r="Q48" i="14"/>
  <c r="N48" i="14"/>
  <c r="M48" i="14"/>
  <c r="L48" i="14"/>
  <c r="G48" i="14"/>
  <c r="O48" i="14" s="1"/>
  <c r="F48" i="14"/>
  <c r="T49" i="14" s="1"/>
  <c r="E48" i="14"/>
  <c r="Q46" i="14"/>
  <c r="S46" i="14" s="1"/>
  <c r="H46" i="14"/>
  <c r="Q45" i="14"/>
  <c r="S45" i="14" s="1"/>
  <c r="H45" i="14"/>
  <c r="O45" i="14" s="1"/>
  <c r="Q44" i="14"/>
  <c r="S44" i="14" s="1"/>
  <c r="H44" i="14"/>
  <c r="O44" i="14" s="1"/>
  <c r="Q43" i="14"/>
  <c r="H43" i="14"/>
  <c r="O43" i="14" s="1"/>
  <c r="Q42" i="14"/>
  <c r="S42" i="14" s="1"/>
  <c r="H42" i="14"/>
  <c r="O42" i="14" s="1"/>
  <c r="S41" i="14"/>
  <c r="R41" i="14"/>
  <c r="Q41" i="14"/>
  <c r="P41" i="14"/>
  <c r="S43" i="14" s="1"/>
  <c r="K41" i="14"/>
  <c r="J41" i="14"/>
  <c r="I41" i="14"/>
  <c r="O46" i="14" s="1"/>
  <c r="H41" i="14"/>
  <c r="O41" i="14" s="1"/>
  <c r="E41" i="14"/>
  <c r="D41" i="14"/>
  <c r="C41" i="14"/>
  <c r="F41" i="14" s="1"/>
  <c r="G32" i="14"/>
  <c r="O32" i="14" s="1"/>
  <c r="G31" i="14"/>
  <c r="O31" i="14" s="1"/>
  <c r="S30" i="14"/>
  <c r="Q30" i="14"/>
  <c r="N30" i="14"/>
  <c r="M30" i="14"/>
  <c r="O30" i="14" s="1"/>
  <c r="L30" i="14"/>
  <c r="G30" i="14"/>
  <c r="E30" i="14"/>
  <c r="F30" i="14" s="1"/>
  <c r="Q28" i="14"/>
  <c r="H28" i="14"/>
  <c r="Q27" i="14"/>
  <c r="H27" i="14"/>
  <c r="Q26" i="14"/>
  <c r="H26" i="14"/>
  <c r="O26" i="14" s="1"/>
  <c r="Q25" i="14"/>
  <c r="H25" i="14"/>
  <c r="O25" i="14" s="1"/>
  <c r="Q24" i="14"/>
  <c r="H24" i="14"/>
  <c r="O24" i="14" s="1"/>
  <c r="R23" i="14"/>
  <c r="S23" i="14" s="1"/>
  <c r="Q23" i="14"/>
  <c r="P23" i="14"/>
  <c r="S25" i="14" s="1"/>
  <c r="K23" i="14"/>
  <c r="O23" i="14" s="1"/>
  <c r="J23" i="14"/>
  <c r="O27" i="14" s="1"/>
  <c r="I23" i="14"/>
  <c r="H23" i="14"/>
  <c r="E23" i="14"/>
  <c r="D23" i="14"/>
  <c r="C23" i="14"/>
  <c r="F23" i="14" s="1"/>
  <c r="T27" i="14" l="1"/>
  <c r="T24" i="14"/>
  <c r="T23" i="14"/>
  <c r="T25" i="14"/>
  <c r="T96" i="14"/>
  <c r="T140" i="14"/>
  <c r="T139" i="14"/>
  <c r="T138" i="14"/>
  <c r="T84" i="14"/>
  <c r="T86" i="14"/>
  <c r="T85" i="14"/>
  <c r="T46" i="14"/>
  <c r="T41" i="14"/>
  <c r="T43" i="14"/>
  <c r="T44" i="14"/>
  <c r="T45" i="14"/>
  <c r="T42" i="14"/>
  <c r="T136" i="14"/>
  <c r="T133" i="14"/>
  <c r="T135" i="14"/>
  <c r="T132" i="14"/>
  <c r="T60" i="14"/>
  <c r="T63" i="14"/>
  <c r="T104" i="14"/>
  <c r="T103" i="14"/>
  <c r="T102" i="14"/>
  <c r="T68" i="14"/>
  <c r="T32" i="14"/>
  <c r="T31" i="14"/>
  <c r="T30" i="14"/>
  <c r="T115" i="14"/>
  <c r="T117" i="14"/>
  <c r="T114" i="14"/>
  <c r="T116" i="14"/>
  <c r="T118" i="14"/>
  <c r="T113" i="14"/>
  <c r="T67" i="14"/>
  <c r="T77" i="14"/>
  <c r="T79" i="14"/>
  <c r="T81" i="14"/>
  <c r="T78" i="14"/>
  <c r="T80" i="14"/>
  <c r="T82" i="14"/>
  <c r="T120" i="14"/>
  <c r="T122" i="14"/>
  <c r="T121" i="14"/>
  <c r="S61" i="14"/>
  <c r="T61" i="14" s="1"/>
  <c r="S28" i="14"/>
  <c r="T99" i="14"/>
  <c r="S59" i="14"/>
  <c r="T59" i="14" s="1"/>
  <c r="O131" i="14"/>
  <c r="T131" i="14" s="1"/>
  <c r="S26" i="14"/>
  <c r="T26" i="14" s="1"/>
  <c r="S64" i="14"/>
  <c r="T64" i="14" s="1"/>
  <c r="S95" i="14"/>
  <c r="T95" i="14" s="1"/>
  <c r="S133" i="14"/>
  <c r="O28" i="14"/>
  <c r="T28" i="14" s="1"/>
  <c r="O95" i="14"/>
  <c r="S97" i="14"/>
  <c r="T97" i="14"/>
  <c r="S24" i="14"/>
  <c r="S62" i="14"/>
  <c r="T62" i="14" s="1"/>
  <c r="T50" i="14"/>
  <c r="T100" i="14"/>
  <c r="S60" i="14"/>
  <c r="O134" i="14"/>
  <c r="T134" i="14" s="1"/>
  <c r="S27" i="14"/>
  <c r="T98" i="14"/>
  <c r="T48" i="14"/>
  <c r="G140" i="13" l="1"/>
  <c r="O140" i="13" s="1"/>
  <c r="O139" i="13"/>
  <c r="G139" i="13"/>
  <c r="Q138" i="13"/>
  <c r="S138" i="13" s="1"/>
  <c r="N138" i="13"/>
  <c r="M138" i="13"/>
  <c r="O138" i="13" s="1"/>
  <c r="L138" i="13"/>
  <c r="G138" i="13"/>
  <c r="E138" i="13"/>
  <c r="F138" i="13" s="1"/>
  <c r="S136" i="13"/>
  <c r="Q136" i="13"/>
  <c r="H136" i="13"/>
  <c r="O136" i="13" s="1"/>
  <c r="Q135" i="13"/>
  <c r="S135" i="13" s="1"/>
  <c r="H135" i="13"/>
  <c r="O135" i="13" s="1"/>
  <c r="Q134" i="13"/>
  <c r="S134" i="13" s="1"/>
  <c r="H134" i="13"/>
  <c r="Q133" i="13"/>
  <c r="H133" i="13"/>
  <c r="O133" i="13" s="1"/>
  <c r="Q132" i="13"/>
  <c r="H132" i="13"/>
  <c r="O132" i="13" s="1"/>
  <c r="R131" i="13"/>
  <c r="Q131" i="13"/>
  <c r="P131" i="13"/>
  <c r="S132" i="13" s="1"/>
  <c r="K131" i="13"/>
  <c r="O134" i="13" s="1"/>
  <c r="J131" i="13"/>
  <c r="I131" i="13"/>
  <c r="H131" i="13"/>
  <c r="E131" i="13"/>
  <c r="F131" i="13" s="1"/>
  <c r="D131" i="13"/>
  <c r="C131" i="13"/>
  <c r="G122" i="13"/>
  <c r="O122" i="13" s="1"/>
  <c r="O121" i="13"/>
  <c r="G121" i="13"/>
  <c r="Q120" i="13"/>
  <c r="S120" i="13" s="1"/>
  <c r="O120" i="13"/>
  <c r="N120" i="13"/>
  <c r="M120" i="13"/>
  <c r="L120" i="13"/>
  <c r="G120" i="13"/>
  <c r="E120" i="13"/>
  <c r="F120" i="13" s="1"/>
  <c r="Q118" i="13"/>
  <c r="H118" i="13"/>
  <c r="O118" i="13" s="1"/>
  <c r="Q117" i="13"/>
  <c r="H117" i="13"/>
  <c r="O117" i="13" s="1"/>
  <c r="Q116" i="13"/>
  <c r="H116" i="13"/>
  <c r="O116" i="13" s="1"/>
  <c r="Q115" i="13"/>
  <c r="O115" i="13"/>
  <c r="H115" i="13"/>
  <c r="Q114" i="13"/>
  <c r="H114" i="13"/>
  <c r="O114" i="13" s="1"/>
  <c r="R113" i="13"/>
  <c r="Q113" i="13"/>
  <c r="P113" i="13"/>
  <c r="S118" i="13" s="1"/>
  <c r="O113" i="13"/>
  <c r="K113" i="13"/>
  <c r="J113" i="13"/>
  <c r="I113" i="13"/>
  <c r="H113" i="13"/>
  <c r="E113" i="13"/>
  <c r="F113" i="13" s="1"/>
  <c r="D113" i="13"/>
  <c r="C113" i="13"/>
  <c r="G104" i="13"/>
  <c r="O104" i="13" s="1"/>
  <c r="G103" i="13"/>
  <c r="Q102" i="13"/>
  <c r="S102" i="13" s="1"/>
  <c r="O102" i="13"/>
  <c r="N102" i="13"/>
  <c r="M102" i="13"/>
  <c r="L102" i="13"/>
  <c r="O103" i="13" s="1"/>
  <c r="G102" i="13"/>
  <c r="F102" i="13"/>
  <c r="E102" i="13"/>
  <c r="Q100" i="13"/>
  <c r="H100" i="13"/>
  <c r="O100" i="13" s="1"/>
  <c r="Q99" i="13"/>
  <c r="H99" i="13"/>
  <c r="O99" i="13" s="1"/>
  <c r="Q98" i="13"/>
  <c r="H98" i="13"/>
  <c r="O98" i="13" s="1"/>
  <c r="Q97" i="13"/>
  <c r="H97" i="13"/>
  <c r="O97" i="13" s="1"/>
  <c r="Q96" i="13"/>
  <c r="H96" i="13"/>
  <c r="R95" i="13"/>
  <c r="Q95" i="13"/>
  <c r="P95" i="13"/>
  <c r="S99" i="13" s="1"/>
  <c r="K95" i="13"/>
  <c r="J95" i="13"/>
  <c r="I95" i="13"/>
  <c r="O96" i="13" s="1"/>
  <c r="H95" i="13"/>
  <c r="O95" i="13" s="1"/>
  <c r="F95" i="13"/>
  <c r="E95" i="13"/>
  <c r="D95" i="13"/>
  <c r="C95" i="13"/>
  <c r="G86" i="13"/>
  <c r="O86" i="13" s="1"/>
  <c r="G85" i="13"/>
  <c r="O85" i="13" s="1"/>
  <c r="S84" i="13"/>
  <c r="Q84" i="13"/>
  <c r="N84" i="13"/>
  <c r="M84" i="13"/>
  <c r="L84" i="13"/>
  <c r="G84" i="13"/>
  <c r="O84" i="13" s="1"/>
  <c r="F84" i="13"/>
  <c r="T85" i="13" s="1"/>
  <c r="E84" i="13"/>
  <c r="Q82" i="13"/>
  <c r="S82" i="13" s="1"/>
  <c r="O82" i="13"/>
  <c r="H82" i="13"/>
  <c r="Q81" i="13"/>
  <c r="H81" i="13"/>
  <c r="O81" i="13" s="1"/>
  <c r="Q80" i="13"/>
  <c r="H80" i="13"/>
  <c r="O80" i="13" s="1"/>
  <c r="Q79" i="13"/>
  <c r="H79" i="13"/>
  <c r="O79" i="13" s="1"/>
  <c r="Q78" i="13"/>
  <c r="S78" i="13" s="1"/>
  <c r="H78" i="13"/>
  <c r="O78" i="13" s="1"/>
  <c r="R77" i="13"/>
  <c r="S79" i="13" s="1"/>
  <c r="Q77" i="13"/>
  <c r="S77" i="13" s="1"/>
  <c r="P77" i="13"/>
  <c r="S80" i="13" s="1"/>
  <c r="K77" i="13"/>
  <c r="J77" i="13"/>
  <c r="I77" i="13"/>
  <c r="H77" i="13"/>
  <c r="O77" i="13" s="1"/>
  <c r="E77" i="13"/>
  <c r="D77" i="13"/>
  <c r="C77" i="13"/>
  <c r="F77" i="13" s="1"/>
  <c r="G68" i="13"/>
  <c r="G67" i="13"/>
  <c r="O67" i="13" s="1"/>
  <c r="S66" i="13"/>
  <c r="Q66" i="13"/>
  <c r="N66" i="13"/>
  <c r="M66" i="13"/>
  <c r="L66" i="13"/>
  <c r="O68" i="13" s="1"/>
  <c r="T68" i="13" s="1"/>
  <c r="G66" i="13"/>
  <c r="O66" i="13" s="1"/>
  <c r="T66" i="13" s="1"/>
  <c r="F66" i="13"/>
  <c r="E66" i="13"/>
  <c r="Q64" i="13"/>
  <c r="S64" i="13" s="1"/>
  <c r="H64" i="13"/>
  <c r="Q63" i="13"/>
  <c r="S63" i="13" s="1"/>
  <c r="H63" i="13"/>
  <c r="Q62" i="13"/>
  <c r="H62" i="13"/>
  <c r="O62" i="13" s="1"/>
  <c r="Q61" i="13"/>
  <c r="H61" i="13"/>
  <c r="O61" i="13" s="1"/>
  <c r="S60" i="13"/>
  <c r="Q60" i="13"/>
  <c r="H60" i="13"/>
  <c r="O60" i="13" s="1"/>
  <c r="R59" i="13"/>
  <c r="S59" i="13" s="1"/>
  <c r="Q59" i="13"/>
  <c r="P59" i="13"/>
  <c r="S61" i="13" s="1"/>
  <c r="K59" i="13"/>
  <c r="J59" i="13"/>
  <c r="O63" i="13" s="1"/>
  <c r="I59" i="13"/>
  <c r="O59" i="13" s="1"/>
  <c r="H59" i="13"/>
  <c r="E59" i="13"/>
  <c r="D59" i="13"/>
  <c r="C59" i="13"/>
  <c r="F59" i="13" s="1"/>
  <c r="G50" i="13"/>
  <c r="O50" i="13" s="1"/>
  <c r="G49" i="13"/>
  <c r="O49" i="13" s="1"/>
  <c r="S48" i="13"/>
  <c r="Q48" i="13"/>
  <c r="N48" i="13"/>
  <c r="M48" i="13"/>
  <c r="L48" i="13"/>
  <c r="G48" i="13"/>
  <c r="O48" i="13" s="1"/>
  <c r="E48" i="13"/>
  <c r="F48" i="13" s="1"/>
  <c r="S46" i="13"/>
  <c r="Q46" i="13"/>
  <c r="H46" i="13"/>
  <c r="Q45" i="13"/>
  <c r="S45" i="13" s="1"/>
  <c r="H45" i="13"/>
  <c r="Q44" i="13"/>
  <c r="S44" i="13" s="1"/>
  <c r="O44" i="13"/>
  <c r="H44" i="13"/>
  <c r="Q43" i="13"/>
  <c r="H43" i="13"/>
  <c r="O43" i="13" s="1"/>
  <c r="Q42" i="13"/>
  <c r="S42" i="13" s="1"/>
  <c r="H42" i="13"/>
  <c r="O42" i="13" s="1"/>
  <c r="S41" i="13"/>
  <c r="R41" i="13"/>
  <c r="S43" i="13" s="1"/>
  <c r="Q41" i="13"/>
  <c r="P41" i="13"/>
  <c r="K41" i="13"/>
  <c r="J41" i="13"/>
  <c r="O41" i="13" s="1"/>
  <c r="I41" i="13"/>
  <c r="O46" i="13" s="1"/>
  <c r="H41" i="13"/>
  <c r="E41" i="13"/>
  <c r="D41" i="13"/>
  <c r="C41" i="13"/>
  <c r="F41" i="13" s="1"/>
  <c r="G32" i="13"/>
  <c r="G31" i="13"/>
  <c r="O31" i="13" s="1"/>
  <c r="Q30" i="13"/>
  <c r="S30" i="13" s="1"/>
  <c r="N30" i="13"/>
  <c r="M30" i="13"/>
  <c r="O30" i="13" s="1"/>
  <c r="L30" i="13"/>
  <c r="O32" i="13" s="1"/>
  <c r="G30" i="13"/>
  <c r="E30" i="13"/>
  <c r="F30" i="13" s="1"/>
  <c r="Q28" i="13"/>
  <c r="H28" i="13"/>
  <c r="O28" i="13" s="1"/>
  <c r="Q27" i="13"/>
  <c r="S27" i="13" s="1"/>
  <c r="H27" i="13"/>
  <c r="Q26" i="13"/>
  <c r="H26" i="13"/>
  <c r="Q25" i="13"/>
  <c r="H25" i="13"/>
  <c r="O25" i="13" s="1"/>
  <c r="Q24" i="13"/>
  <c r="H24" i="13"/>
  <c r="O24" i="13" s="1"/>
  <c r="R23" i="13"/>
  <c r="Q23" i="13"/>
  <c r="P23" i="13"/>
  <c r="S23" i="13" s="1"/>
  <c r="K23" i="13"/>
  <c r="O23" i="13" s="1"/>
  <c r="J23" i="13"/>
  <c r="I23" i="13"/>
  <c r="O27" i="13" s="1"/>
  <c r="H23" i="13"/>
  <c r="E23" i="13"/>
  <c r="D23" i="13"/>
  <c r="F23" i="13" s="1"/>
  <c r="C23" i="13"/>
  <c r="G140" i="12"/>
  <c r="O140" i="12" s="1"/>
  <c r="G139" i="12"/>
  <c r="O139" i="12" s="1"/>
  <c r="Q138" i="12"/>
  <c r="S138" i="12" s="1"/>
  <c r="N138" i="12"/>
  <c r="M138" i="12"/>
  <c r="L138" i="12"/>
  <c r="G138" i="12"/>
  <c r="O138" i="12" s="1"/>
  <c r="E138" i="12"/>
  <c r="F138" i="12" s="1"/>
  <c r="Q136" i="12"/>
  <c r="O136" i="12"/>
  <c r="H136" i="12"/>
  <c r="Q135" i="12"/>
  <c r="H135" i="12"/>
  <c r="Q134" i="12"/>
  <c r="H134" i="12"/>
  <c r="Q133" i="12"/>
  <c r="H133" i="12"/>
  <c r="Q132" i="12"/>
  <c r="H132" i="12"/>
  <c r="R131" i="12"/>
  <c r="Q131" i="12"/>
  <c r="P131" i="12"/>
  <c r="S133" i="12" s="1"/>
  <c r="K131" i="12"/>
  <c r="J131" i="12"/>
  <c r="I131" i="12"/>
  <c r="H131" i="12"/>
  <c r="E131" i="12"/>
  <c r="D131" i="12"/>
  <c r="C131" i="12"/>
  <c r="F131" i="12" s="1"/>
  <c r="G122" i="12"/>
  <c r="G121" i="12"/>
  <c r="Q120" i="12"/>
  <c r="S120" i="12" s="1"/>
  <c r="N120" i="12"/>
  <c r="M120" i="12"/>
  <c r="L120" i="12"/>
  <c r="G120" i="12"/>
  <c r="F120" i="12"/>
  <c r="E120" i="12"/>
  <c r="Q118" i="12"/>
  <c r="H118" i="12"/>
  <c r="Q117" i="12"/>
  <c r="S117" i="12" s="1"/>
  <c r="H117" i="12"/>
  <c r="Q116" i="12"/>
  <c r="H116" i="12"/>
  <c r="O116" i="12" s="1"/>
  <c r="Q115" i="12"/>
  <c r="H115" i="12"/>
  <c r="O115" i="12" s="1"/>
  <c r="Q114" i="12"/>
  <c r="H114" i="12"/>
  <c r="O114" i="12" s="1"/>
  <c r="R113" i="12"/>
  <c r="Q113" i="12"/>
  <c r="P113" i="12"/>
  <c r="K113" i="12"/>
  <c r="J113" i="12"/>
  <c r="O113" i="12" s="1"/>
  <c r="I113" i="12"/>
  <c r="H113" i="12"/>
  <c r="E113" i="12"/>
  <c r="D113" i="12"/>
  <c r="C113" i="12"/>
  <c r="F113" i="12" s="1"/>
  <c r="G104" i="12"/>
  <c r="G103" i="12"/>
  <c r="O103" i="12" s="1"/>
  <c r="S102" i="12"/>
  <c r="Q102" i="12"/>
  <c r="N102" i="12"/>
  <c r="M102" i="12"/>
  <c r="L102" i="12"/>
  <c r="G102" i="12"/>
  <c r="E102" i="12"/>
  <c r="F102" i="12" s="1"/>
  <c r="Q100" i="12"/>
  <c r="H100" i="12"/>
  <c r="Q99" i="12"/>
  <c r="H99" i="12"/>
  <c r="O99" i="12" s="1"/>
  <c r="Q98" i="12"/>
  <c r="H98" i="12"/>
  <c r="O98" i="12" s="1"/>
  <c r="Q97" i="12"/>
  <c r="H97" i="12"/>
  <c r="Q96" i="12"/>
  <c r="H96" i="12"/>
  <c r="R95" i="12"/>
  <c r="Q95" i="12"/>
  <c r="P95" i="12"/>
  <c r="S95" i="12" s="1"/>
  <c r="K95" i="12"/>
  <c r="J95" i="12"/>
  <c r="I95" i="12"/>
  <c r="H95" i="12"/>
  <c r="E95" i="12"/>
  <c r="D95" i="12"/>
  <c r="C95" i="12"/>
  <c r="G86" i="12"/>
  <c r="G85" i="12"/>
  <c r="Q84" i="12"/>
  <c r="S84" i="12" s="1"/>
  <c r="N84" i="12"/>
  <c r="M84" i="12"/>
  <c r="L84" i="12"/>
  <c r="G84" i="12"/>
  <c r="E84" i="12"/>
  <c r="F84" i="12" s="1"/>
  <c r="Q82" i="12"/>
  <c r="H82" i="12"/>
  <c r="Q81" i="12"/>
  <c r="H81" i="12"/>
  <c r="Q80" i="12"/>
  <c r="H80" i="12"/>
  <c r="Q79" i="12"/>
  <c r="O79" i="12"/>
  <c r="H79" i="12"/>
  <c r="Q78" i="12"/>
  <c r="H78" i="12"/>
  <c r="R77" i="12"/>
  <c r="Q77" i="12"/>
  <c r="P77" i="12"/>
  <c r="S80" i="12" s="1"/>
  <c r="K77" i="12"/>
  <c r="J77" i="12"/>
  <c r="I77" i="12"/>
  <c r="O81" i="12" s="1"/>
  <c r="H77" i="12"/>
  <c r="E77" i="12"/>
  <c r="D77" i="12"/>
  <c r="C77" i="12"/>
  <c r="F77" i="12" s="1"/>
  <c r="G68" i="12"/>
  <c r="G67" i="12"/>
  <c r="Q66" i="12"/>
  <c r="S66" i="12" s="1"/>
  <c r="N66" i="12"/>
  <c r="M66" i="12"/>
  <c r="L66" i="12"/>
  <c r="G66" i="12"/>
  <c r="E66" i="12"/>
  <c r="F66" i="12" s="1"/>
  <c r="Q64" i="12"/>
  <c r="H64" i="12"/>
  <c r="Q63" i="12"/>
  <c r="H63" i="12"/>
  <c r="O63" i="12" s="1"/>
  <c r="S62" i="12"/>
  <c r="Q62" i="12"/>
  <c r="H62" i="12"/>
  <c r="Q61" i="12"/>
  <c r="H61" i="12"/>
  <c r="Q60" i="12"/>
  <c r="H60" i="12"/>
  <c r="O60" i="12" s="1"/>
  <c r="R59" i="12"/>
  <c r="Q59" i="12"/>
  <c r="P59" i="12"/>
  <c r="K59" i="12"/>
  <c r="J59" i="12"/>
  <c r="I59" i="12"/>
  <c r="H59" i="12"/>
  <c r="E59" i="12"/>
  <c r="D59" i="12"/>
  <c r="C59" i="12"/>
  <c r="F59" i="12" s="1"/>
  <c r="G50" i="12"/>
  <c r="G49" i="12"/>
  <c r="Q48" i="12"/>
  <c r="S48" i="12" s="1"/>
  <c r="N48" i="12"/>
  <c r="M48" i="12"/>
  <c r="L48" i="12"/>
  <c r="G48" i="12"/>
  <c r="E48" i="12"/>
  <c r="F48" i="12" s="1"/>
  <c r="Q46" i="12"/>
  <c r="S46" i="12" s="1"/>
  <c r="H46" i="12"/>
  <c r="Q45" i="12"/>
  <c r="H45" i="12"/>
  <c r="Q44" i="12"/>
  <c r="S44" i="12" s="1"/>
  <c r="H44" i="12"/>
  <c r="S43" i="12"/>
  <c r="Q43" i="12"/>
  <c r="H43" i="12"/>
  <c r="O43" i="12" s="1"/>
  <c r="Q42" i="12"/>
  <c r="S42" i="12" s="1"/>
  <c r="H42" i="12"/>
  <c r="R41" i="12"/>
  <c r="Q41" i="12"/>
  <c r="S41" i="12" s="1"/>
  <c r="P41" i="12"/>
  <c r="S45" i="12" s="1"/>
  <c r="K41" i="12"/>
  <c r="J41" i="12"/>
  <c r="I41" i="12"/>
  <c r="H41" i="12"/>
  <c r="E41" i="12"/>
  <c r="D41" i="12"/>
  <c r="C41" i="12"/>
  <c r="F41" i="12" s="1"/>
  <c r="G32" i="12"/>
  <c r="G31" i="12"/>
  <c r="Q30" i="12"/>
  <c r="S30" i="12" s="1"/>
  <c r="N30" i="12"/>
  <c r="M30" i="12"/>
  <c r="L30" i="12"/>
  <c r="O32" i="12" s="1"/>
  <c r="T32" i="12" s="1"/>
  <c r="G30" i="12"/>
  <c r="O30" i="12" s="1"/>
  <c r="E30" i="12"/>
  <c r="F30" i="12" s="1"/>
  <c r="Q28" i="12"/>
  <c r="H28" i="12"/>
  <c r="O28" i="12" s="1"/>
  <c r="Q27" i="12"/>
  <c r="H27" i="12"/>
  <c r="Q26" i="12"/>
  <c r="H26" i="12"/>
  <c r="Q25" i="12"/>
  <c r="H25" i="12"/>
  <c r="Q24" i="12"/>
  <c r="H24" i="12"/>
  <c r="R23" i="12"/>
  <c r="Q23" i="12"/>
  <c r="P23" i="12"/>
  <c r="S28" i="12" s="1"/>
  <c r="K23" i="12"/>
  <c r="J23" i="12"/>
  <c r="I23" i="12"/>
  <c r="H23" i="12"/>
  <c r="E23" i="12"/>
  <c r="D23" i="12"/>
  <c r="C23" i="12"/>
  <c r="F23" i="12" s="1"/>
  <c r="S61" i="12" l="1"/>
  <c r="S63" i="12"/>
  <c r="S99" i="12"/>
  <c r="O104" i="12"/>
  <c r="O122" i="12"/>
  <c r="T122" i="12" s="1"/>
  <c r="O24" i="12"/>
  <c r="O41" i="12"/>
  <c r="O44" i="12"/>
  <c r="O49" i="12"/>
  <c r="O84" i="12"/>
  <c r="S136" i="12"/>
  <c r="T136" i="12" s="1"/>
  <c r="O50" i="12"/>
  <c r="O80" i="12"/>
  <c r="T80" i="12" s="1"/>
  <c r="S100" i="12"/>
  <c r="S131" i="12"/>
  <c r="O66" i="12"/>
  <c r="O85" i="12"/>
  <c r="O96" i="12"/>
  <c r="O121" i="12"/>
  <c r="O132" i="12"/>
  <c r="T132" i="12" s="1"/>
  <c r="O45" i="12"/>
  <c r="O25" i="12"/>
  <c r="S60" i="12"/>
  <c r="T60" i="12" s="1"/>
  <c r="O67" i="12"/>
  <c r="O86" i="12"/>
  <c r="S96" i="12"/>
  <c r="O102" i="12"/>
  <c r="S132" i="12"/>
  <c r="O46" i="12"/>
  <c r="T46" i="12" s="1"/>
  <c r="O61" i="12"/>
  <c r="O77" i="12"/>
  <c r="T77" i="12" s="1"/>
  <c r="O97" i="12"/>
  <c r="T97" i="12" s="1"/>
  <c r="O133" i="12"/>
  <c r="T133" i="12" s="1"/>
  <c r="O26" i="12"/>
  <c r="S81" i="12"/>
  <c r="F95" i="12"/>
  <c r="O118" i="12"/>
  <c r="O23" i="12"/>
  <c r="O31" i="12"/>
  <c r="T31" i="12" s="1"/>
  <c r="O59" i="12"/>
  <c r="T59" i="12" s="1"/>
  <c r="O62" i="12"/>
  <c r="O82" i="12"/>
  <c r="S114" i="12"/>
  <c r="T114" i="12" s="1"/>
  <c r="O134" i="12"/>
  <c r="T30" i="12"/>
  <c r="S24" i="12"/>
  <c r="T24" i="12" s="1"/>
  <c r="O27" i="12"/>
  <c r="T27" i="12" s="1"/>
  <c r="O42" i="12"/>
  <c r="O48" i="12"/>
  <c r="O95" i="12"/>
  <c r="O131" i="12"/>
  <c r="T131" i="12" s="1"/>
  <c r="S134" i="12"/>
  <c r="O64" i="12"/>
  <c r="S27" i="12"/>
  <c r="O68" i="12"/>
  <c r="O78" i="12"/>
  <c r="O100" i="12"/>
  <c r="T100" i="12" s="1"/>
  <c r="S98" i="12"/>
  <c r="T98" i="12" s="1"/>
  <c r="T121" i="12"/>
  <c r="O135" i="12"/>
  <c r="T44" i="13"/>
  <c r="T46" i="13"/>
  <c r="T41" i="13"/>
  <c r="T43" i="13"/>
  <c r="T42" i="13"/>
  <c r="T98" i="13"/>
  <c r="T132" i="13"/>
  <c r="T134" i="13"/>
  <c r="T136" i="13"/>
  <c r="T131" i="13"/>
  <c r="T133" i="13"/>
  <c r="T135" i="13"/>
  <c r="T116" i="13"/>
  <c r="T118" i="13"/>
  <c r="T63" i="13"/>
  <c r="T60" i="13"/>
  <c r="T62" i="13"/>
  <c r="T61" i="13"/>
  <c r="T64" i="13"/>
  <c r="T59" i="13"/>
  <c r="T27" i="13"/>
  <c r="T24" i="13"/>
  <c r="T23" i="13"/>
  <c r="T140" i="13"/>
  <c r="T139" i="13"/>
  <c r="T138" i="13"/>
  <c r="T77" i="13"/>
  <c r="T82" i="13"/>
  <c r="T78" i="13"/>
  <c r="T80" i="13"/>
  <c r="T79" i="13"/>
  <c r="T104" i="13"/>
  <c r="T49" i="13"/>
  <c r="T48" i="13"/>
  <c r="T50" i="13"/>
  <c r="T96" i="13"/>
  <c r="T120" i="13"/>
  <c r="T122" i="13"/>
  <c r="T121" i="13"/>
  <c r="T30" i="13"/>
  <c r="T32" i="13"/>
  <c r="T31" i="13"/>
  <c r="T67" i="13"/>
  <c r="O26" i="13"/>
  <c r="S95" i="13"/>
  <c r="T102" i="13"/>
  <c r="S114" i="13"/>
  <c r="T114" i="13" s="1"/>
  <c r="S133" i="13"/>
  <c r="S28" i="13"/>
  <c r="T28" i="13" s="1"/>
  <c r="O45" i="13"/>
  <c r="T45" i="13" s="1"/>
  <c r="T99" i="13"/>
  <c r="S116" i="13"/>
  <c r="S24" i="13"/>
  <c r="S62" i="13"/>
  <c r="S81" i="13"/>
  <c r="T81" i="13" s="1"/>
  <c r="T95" i="13"/>
  <c r="S100" i="13"/>
  <c r="T100" i="13" s="1"/>
  <c r="O64" i="13"/>
  <c r="S97" i="13"/>
  <c r="T97" i="13" s="1"/>
  <c r="O131" i="13"/>
  <c r="S26" i="13"/>
  <c r="T26" i="13" s="1"/>
  <c r="T86" i="13"/>
  <c r="S131" i="13"/>
  <c r="S98" i="13"/>
  <c r="T103" i="13"/>
  <c r="S117" i="13"/>
  <c r="T117" i="13" s="1"/>
  <c r="S115" i="13"/>
  <c r="T115" i="13" s="1"/>
  <c r="S113" i="13"/>
  <c r="T113" i="13" s="1"/>
  <c r="T84" i="13"/>
  <c r="S96" i="13"/>
  <c r="S25" i="13"/>
  <c r="T25" i="13" s="1"/>
  <c r="T28" i="12"/>
  <c r="T102" i="12"/>
  <c r="T103" i="12"/>
  <c r="T104" i="12"/>
  <c r="T67" i="12"/>
  <c r="T66" i="12"/>
  <c r="T68" i="12"/>
  <c r="T138" i="12"/>
  <c r="T140" i="12"/>
  <c r="T139" i="12"/>
  <c r="T134" i="12"/>
  <c r="T45" i="12"/>
  <c r="T42" i="12"/>
  <c r="T44" i="12"/>
  <c r="T43" i="12"/>
  <c r="T41" i="12"/>
  <c r="T96" i="12"/>
  <c r="T99" i="12"/>
  <c r="T95" i="12"/>
  <c r="T49" i="12"/>
  <c r="T48" i="12"/>
  <c r="T50" i="12"/>
  <c r="T86" i="12"/>
  <c r="T85" i="12"/>
  <c r="T84" i="12"/>
  <c r="T81" i="12"/>
  <c r="S79" i="12"/>
  <c r="T79" i="12" s="1"/>
  <c r="S115" i="12"/>
  <c r="T115" i="12" s="1"/>
  <c r="S82" i="12"/>
  <c r="T82" i="12" s="1"/>
  <c r="S118" i="12"/>
  <c r="T118" i="12" s="1"/>
  <c r="T61" i="12"/>
  <c r="S59" i="12"/>
  <c r="S78" i="12"/>
  <c r="S97" i="12"/>
  <c r="S116" i="12"/>
  <c r="T116" i="12" s="1"/>
  <c r="S135" i="12"/>
  <c r="T135" i="12" s="1"/>
  <c r="O117" i="12"/>
  <c r="T117" i="12" s="1"/>
  <c r="T62" i="12"/>
  <c r="O120" i="12"/>
  <c r="T120" i="12" s="1"/>
  <c r="S77" i="12"/>
  <c r="S25" i="12"/>
  <c r="S113" i="12"/>
  <c r="T113" i="12" s="1"/>
  <c r="S26" i="12"/>
  <c r="T26" i="12" s="1"/>
  <c r="S64" i="12"/>
  <c r="T63" i="12"/>
  <c r="S23" i="12"/>
  <c r="T23" i="12" s="1"/>
  <c r="T25" i="12" l="1"/>
  <c r="T64" i="12"/>
  <c r="T78" i="12"/>
  <c r="T113" i="10"/>
  <c r="T139" i="9"/>
  <c r="T138" i="9"/>
  <c r="G140" i="11"/>
  <c r="G139" i="11"/>
  <c r="O139" i="11" s="1"/>
  <c r="Q138" i="11"/>
  <c r="S138" i="11" s="1"/>
  <c r="N138" i="11"/>
  <c r="M138" i="11"/>
  <c r="O138" i="11" s="1"/>
  <c r="L138" i="11"/>
  <c r="G138" i="11"/>
  <c r="F138" i="11"/>
  <c r="E138" i="11"/>
  <c r="Q136" i="11"/>
  <c r="H136" i="11"/>
  <c r="Q135" i="11"/>
  <c r="H135" i="11"/>
  <c r="Q134" i="11"/>
  <c r="H134" i="11"/>
  <c r="Q133" i="11"/>
  <c r="S133" i="11" s="1"/>
  <c r="H133" i="11"/>
  <c r="Q132" i="11"/>
  <c r="H132" i="11"/>
  <c r="R131" i="11"/>
  <c r="Q131" i="11"/>
  <c r="P131" i="11"/>
  <c r="S134" i="11" s="1"/>
  <c r="K131" i="11"/>
  <c r="J131" i="11"/>
  <c r="I131" i="11"/>
  <c r="H131" i="11"/>
  <c r="E131" i="11"/>
  <c r="D131" i="11"/>
  <c r="C131" i="11"/>
  <c r="G122" i="11"/>
  <c r="G121" i="11"/>
  <c r="Q120" i="11"/>
  <c r="S120" i="11" s="1"/>
  <c r="N120" i="11"/>
  <c r="O120" i="11" s="1"/>
  <c r="M120" i="11"/>
  <c r="L120" i="11"/>
  <c r="G120" i="11"/>
  <c r="F120" i="11"/>
  <c r="E120" i="11"/>
  <c r="Q118" i="11"/>
  <c r="H118" i="11"/>
  <c r="Q117" i="11"/>
  <c r="H117" i="11"/>
  <c r="Q116" i="11"/>
  <c r="H116" i="11"/>
  <c r="Q115" i="11"/>
  <c r="H115" i="11"/>
  <c r="Q114" i="11"/>
  <c r="H114" i="11"/>
  <c r="R113" i="11"/>
  <c r="S113" i="11" s="1"/>
  <c r="Q113" i="11"/>
  <c r="P113" i="11"/>
  <c r="K113" i="11"/>
  <c r="J113" i="11"/>
  <c r="I113" i="11"/>
  <c r="H113" i="11"/>
  <c r="E113" i="11"/>
  <c r="F113" i="11" s="1"/>
  <c r="D113" i="11"/>
  <c r="C113" i="11"/>
  <c r="G104" i="11"/>
  <c r="G103" i="11"/>
  <c r="O103" i="11" s="1"/>
  <c r="T103" i="11" s="1"/>
  <c r="Q102" i="11"/>
  <c r="S102" i="11" s="1"/>
  <c r="N102" i="11"/>
  <c r="M102" i="11"/>
  <c r="O104" i="11" s="1"/>
  <c r="L102" i="11"/>
  <c r="G102" i="11"/>
  <c r="E102" i="11"/>
  <c r="F102" i="11" s="1"/>
  <c r="T104" i="11" s="1"/>
  <c r="Q100" i="11"/>
  <c r="H100" i="11"/>
  <c r="Q99" i="11"/>
  <c r="H99" i="11"/>
  <c r="Q98" i="11"/>
  <c r="H98" i="11"/>
  <c r="Q97" i="11"/>
  <c r="H97" i="11"/>
  <c r="Q96" i="11"/>
  <c r="H96" i="11"/>
  <c r="R95" i="11"/>
  <c r="Q95" i="11"/>
  <c r="P95" i="11"/>
  <c r="S99" i="11" s="1"/>
  <c r="K95" i="11"/>
  <c r="J95" i="11"/>
  <c r="I95" i="11"/>
  <c r="H95" i="11"/>
  <c r="E95" i="11"/>
  <c r="D95" i="11"/>
  <c r="C95" i="11"/>
  <c r="G86" i="11"/>
  <c r="G85" i="11"/>
  <c r="O85" i="11" s="1"/>
  <c r="Q84" i="11"/>
  <c r="S84" i="11" s="1"/>
  <c r="N84" i="11"/>
  <c r="M84" i="11"/>
  <c r="L84" i="11"/>
  <c r="G84" i="11"/>
  <c r="E84" i="11"/>
  <c r="F84" i="11" s="1"/>
  <c r="Q82" i="11"/>
  <c r="H82" i="11"/>
  <c r="Q81" i="11"/>
  <c r="H81" i="11"/>
  <c r="Q80" i="11"/>
  <c r="H80" i="11"/>
  <c r="Q79" i="11"/>
  <c r="S79" i="11" s="1"/>
  <c r="H79" i="11"/>
  <c r="Q78" i="11"/>
  <c r="H78" i="11"/>
  <c r="R77" i="11"/>
  <c r="Q77" i="11"/>
  <c r="P77" i="11"/>
  <c r="K77" i="11"/>
  <c r="J77" i="11"/>
  <c r="O82" i="11" s="1"/>
  <c r="I77" i="11"/>
  <c r="H77" i="11"/>
  <c r="E77" i="11"/>
  <c r="D77" i="11"/>
  <c r="C77" i="11"/>
  <c r="F77" i="11" s="1"/>
  <c r="G68" i="11"/>
  <c r="O68" i="11" s="1"/>
  <c r="T68" i="11" s="1"/>
  <c r="G67" i="11"/>
  <c r="S66" i="11"/>
  <c r="Q66" i="11"/>
  <c r="N66" i="11"/>
  <c r="M66" i="11"/>
  <c r="L66" i="11"/>
  <c r="G66" i="11"/>
  <c r="E66" i="11"/>
  <c r="F66" i="11" s="1"/>
  <c r="Q64" i="11"/>
  <c r="H64" i="11"/>
  <c r="O64" i="11" s="1"/>
  <c r="Q63" i="11"/>
  <c r="H63" i="11"/>
  <c r="Q62" i="11"/>
  <c r="H62" i="11"/>
  <c r="Q61" i="11"/>
  <c r="H61" i="11"/>
  <c r="Q60" i="11"/>
  <c r="H60" i="11"/>
  <c r="R59" i="11"/>
  <c r="Q59" i="11"/>
  <c r="P59" i="11"/>
  <c r="S62" i="11" s="1"/>
  <c r="K59" i="11"/>
  <c r="J59" i="11"/>
  <c r="I59" i="11"/>
  <c r="H59" i="11"/>
  <c r="E59" i="11"/>
  <c r="D59" i="11"/>
  <c r="C59" i="11"/>
  <c r="O50" i="11"/>
  <c r="G50" i="11"/>
  <c r="G49" i="11"/>
  <c r="O49" i="11" s="1"/>
  <c r="Q48" i="11"/>
  <c r="S48" i="11" s="1"/>
  <c r="O48" i="11"/>
  <c r="N48" i="11"/>
  <c r="M48" i="11"/>
  <c r="L48" i="11"/>
  <c r="G48" i="11"/>
  <c r="E48" i="11"/>
  <c r="F48" i="11" s="1"/>
  <c r="T50" i="11" s="1"/>
  <c r="Q46" i="11"/>
  <c r="H46" i="11"/>
  <c r="Q45" i="11"/>
  <c r="H45" i="11"/>
  <c r="Q44" i="11"/>
  <c r="H44" i="11"/>
  <c r="O44" i="11" s="1"/>
  <c r="Q43" i="11"/>
  <c r="H43" i="11"/>
  <c r="Q42" i="11"/>
  <c r="H42" i="11"/>
  <c r="R41" i="11"/>
  <c r="Q41" i="11"/>
  <c r="P41" i="11"/>
  <c r="K41" i="11"/>
  <c r="J41" i="11"/>
  <c r="I41" i="11"/>
  <c r="H41" i="11"/>
  <c r="E41" i="11"/>
  <c r="F41" i="11" s="1"/>
  <c r="D41" i="11"/>
  <c r="C41" i="11"/>
  <c r="G32" i="11"/>
  <c r="G31" i="11"/>
  <c r="S30" i="11"/>
  <c r="Q30" i="11"/>
  <c r="N30" i="11"/>
  <c r="M30" i="11"/>
  <c r="L30" i="11"/>
  <c r="G30" i="11"/>
  <c r="E30" i="11"/>
  <c r="F30" i="11" s="1"/>
  <c r="Q28" i="11"/>
  <c r="H28" i="11"/>
  <c r="Q27" i="11"/>
  <c r="H27" i="11"/>
  <c r="Q26" i="11"/>
  <c r="H26" i="11"/>
  <c r="Q25" i="11"/>
  <c r="H25" i="11"/>
  <c r="Q24" i="11"/>
  <c r="H24" i="11"/>
  <c r="R23" i="11"/>
  <c r="Q23" i="11"/>
  <c r="P23" i="11"/>
  <c r="S27" i="11" s="1"/>
  <c r="K23" i="11"/>
  <c r="J23" i="11"/>
  <c r="I23" i="11"/>
  <c r="H23" i="11"/>
  <c r="E23" i="11"/>
  <c r="D23" i="11"/>
  <c r="C23" i="11"/>
  <c r="G140" i="10"/>
  <c r="G139" i="10"/>
  <c r="O139" i="10" s="1"/>
  <c r="Q138" i="10"/>
  <c r="S138" i="10" s="1"/>
  <c r="N138" i="10"/>
  <c r="M138" i="10"/>
  <c r="L138" i="10"/>
  <c r="G138" i="10"/>
  <c r="O138" i="10" s="1"/>
  <c r="E138" i="10"/>
  <c r="F138" i="10" s="1"/>
  <c r="S136" i="10"/>
  <c r="Q136" i="10"/>
  <c r="H136" i="10"/>
  <c r="Q135" i="10"/>
  <c r="H135" i="10"/>
  <c r="Q134" i="10"/>
  <c r="H134" i="10"/>
  <c r="Q133" i="10"/>
  <c r="H133" i="10"/>
  <c r="O133" i="10" s="1"/>
  <c r="Q132" i="10"/>
  <c r="S132" i="10" s="1"/>
  <c r="H132" i="10"/>
  <c r="R131" i="10"/>
  <c r="Q131" i="10"/>
  <c r="P131" i="10"/>
  <c r="S133" i="10" s="1"/>
  <c r="K131" i="10"/>
  <c r="J131" i="10"/>
  <c r="I131" i="10"/>
  <c r="H131" i="10"/>
  <c r="E131" i="10"/>
  <c r="D131" i="10"/>
  <c r="C131" i="10"/>
  <c r="F131" i="10" s="1"/>
  <c r="G122" i="10"/>
  <c r="G121" i="10"/>
  <c r="Q120" i="10"/>
  <c r="S120" i="10" s="1"/>
  <c r="N120" i="10"/>
  <c r="M120" i="10"/>
  <c r="L120" i="10"/>
  <c r="G120" i="10"/>
  <c r="E120" i="10"/>
  <c r="F120" i="10" s="1"/>
  <c r="Q118" i="10"/>
  <c r="H118" i="10"/>
  <c r="Q117" i="10"/>
  <c r="H117" i="10"/>
  <c r="Q116" i="10"/>
  <c r="H116" i="10"/>
  <c r="Q115" i="10"/>
  <c r="H115" i="10"/>
  <c r="Q114" i="10"/>
  <c r="H114" i="10"/>
  <c r="O114" i="10" s="1"/>
  <c r="R113" i="10"/>
  <c r="Q113" i="10"/>
  <c r="S113" i="10" s="1"/>
  <c r="P113" i="10"/>
  <c r="K113" i="10"/>
  <c r="O117" i="10" s="1"/>
  <c r="J113" i="10"/>
  <c r="I113" i="10"/>
  <c r="H113" i="10"/>
  <c r="O113" i="10" s="1"/>
  <c r="E113" i="10"/>
  <c r="D113" i="10"/>
  <c r="F113" i="10" s="1"/>
  <c r="C113" i="10"/>
  <c r="G104" i="10"/>
  <c r="G103" i="10"/>
  <c r="Q102" i="10"/>
  <c r="S102" i="10" s="1"/>
  <c r="N102" i="10"/>
  <c r="M102" i="10"/>
  <c r="L102" i="10"/>
  <c r="G102" i="10"/>
  <c r="E102" i="10"/>
  <c r="F102" i="10" s="1"/>
  <c r="Q100" i="10"/>
  <c r="H100" i="10"/>
  <c r="Q99" i="10"/>
  <c r="H99" i="10"/>
  <c r="Q98" i="10"/>
  <c r="S98" i="10" s="1"/>
  <c r="H98" i="10"/>
  <c r="Q97" i="10"/>
  <c r="H97" i="10"/>
  <c r="Q96" i="10"/>
  <c r="H96" i="10"/>
  <c r="S95" i="10"/>
  <c r="R95" i="10"/>
  <c r="Q95" i="10"/>
  <c r="P95" i="10"/>
  <c r="K95" i="10"/>
  <c r="J95" i="10"/>
  <c r="I95" i="10"/>
  <c r="H95" i="10"/>
  <c r="O95" i="10" s="1"/>
  <c r="E95" i="10"/>
  <c r="D95" i="10"/>
  <c r="C95" i="10"/>
  <c r="G86" i="10"/>
  <c r="O86" i="10" s="1"/>
  <c r="G85" i="10"/>
  <c r="Q84" i="10"/>
  <c r="S84" i="10" s="1"/>
  <c r="N84" i="10"/>
  <c r="M84" i="10"/>
  <c r="L84" i="10"/>
  <c r="G84" i="10"/>
  <c r="O84" i="10" s="1"/>
  <c r="F84" i="10"/>
  <c r="E84" i="10"/>
  <c r="Q82" i="10"/>
  <c r="H82" i="10"/>
  <c r="Q81" i="10"/>
  <c r="H81" i="10"/>
  <c r="Q80" i="10"/>
  <c r="H80" i="10"/>
  <c r="O80" i="10" s="1"/>
  <c r="Q79" i="10"/>
  <c r="H79" i="10"/>
  <c r="Q78" i="10"/>
  <c r="H78" i="10"/>
  <c r="R77" i="10"/>
  <c r="Q77" i="10"/>
  <c r="P77" i="10"/>
  <c r="K77" i="10"/>
  <c r="O81" i="10" s="1"/>
  <c r="J77" i="10"/>
  <c r="I77" i="10"/>
  <c r="H77" i="10"/>
  <c r="E77" i="10"/>
  <c r="D77" i="10"/>
  <c r="C77" i="10"/>
  <c r="G68" i="10"/>
  <c r="O68" i="10" s="1"/>
  <c r="G67" i="10"/>
  <c r="O67" i="10" s="1"/>
  <c r="Q66" i="10"/>
  <c r="S66" i="10" s="1"/>
  <c r="N66" i="10"/>
  <c r="M66" i="10"/>
  <c r="L66" i="10"/>
  <c r="G66" i="10"/>
  <c r="E66" i="10"/>
  <c r="F66" i="10" s="1"/>
  <c r="T68" i="10" s="1"/>
  <c r="Q64" i="10"/>
  <c r="H64" i="10"/>
  <c r="Q63" i="10"/>
  <c r="H63" i="10"/>
  <c r="Q62" i="10"/>
  <c r="H62" i="10"/>
  <c r="Q61" i="10"/>
  <c r="H61" i="10"/>
  <c r="Q60" i="10"/>
  <c r="H60" i="10"/>
  <c r="R59" i="10"/>
  <c r="Q59" i="10"/>
  <c r="P59" i="10"/>
  <c r="S59" i="10" s="1"/>
  <c r="O59" i="10"/>
  <c r="K59" i="10"/>
  <c r="J59" i="10"/>
  <c r="I59" i="10"/>
  <c r="H59" i="10"/>
  <c r="E59" i="10"/>
  <c r="D59" i="10"/>
  <c r="C59" i="10"/>
  <c r="G50" i="10"/>
  <c r="O50" i="10" s="1"/>
  <c r="G49" i="10"/>
  <c r="O49" i="10" s="1"/>
  <c r="Q48" i="10"/>
  <c r="S48" i="10" s="1"/>
  <c r="N48" i="10"/>
  <c r="M48" i="10"/>
  <c r="L48" i="10"/>
  <c r="G48" i="10"/>
  <c r="E48" i="10"/>
  <c r="F48" i="10" s="1"/>
  <c r="Q46" i="10"/>
  <c r="H46" i="10"/>
  <c r="Q45" i="10"/>
  <c r="H45" i="10"/>
  <c r="Q44" i="10"/>
  <c r="H44" i="10"/>
  <c r="O44" i="10" s="1"/>
  <c r="Q43" i="10"/>
  <c r="H43" i="10"/>
  <c r="Q42" i="10"/>
  <c r="H42" i="10"/>
  <c r="R41" i="10"/>
  <c r="Q41" i="10"/>
  <c r="P41" i="10"/>
  <c r="S46" i="10" s="1"/>
  <c r="K41" i="10"/>
  <c r="J41" i="10"/>
  <c r="I41" i="10"/>
  <c r="O46" i="10" s="1"/>
  <c r="H41" i="10"/>
  <c r="E41" i="10"/>
  <c r="D41" i="10"/>
  <c r="C41" i="10"/>
  <c r="G32" i="10"/>
  <c r="G31" i="10"/>
  <c r="Q30" i="10"/>
  <c r="S30" i="10" s="1"/>
  <c r="N30" i="10"/>
  <c r="M30" i="10"/>
  <c r="L30" i="10"/>
  <c r="O31" i="10" s="1"/>
  <c r="T31" i="10" s="1"/>
  <c r="G30" i="10"/>
  <c r="O30" i="10" s="1"/>
  <c r="E30" i="10"/>
  <c r="F30" i="10" s="1"/>
  <c r="Q28" i="10"/>
  <c r="H28" i="10"/>
  <c r="Q27" i="10"/>
  <c r="H27" i="10"/>
  <c r="Q26" i="10"/>
  <c r="H26" i="10"/>
  <c r="Q25" i="10"/>
  <c r="H25" i="10"/>
  <c r="Q24" i="10"/>
  <c r="H24" i="10"/>
  <c r="R23" i="10"/>
  <c r="Q23" i="10"/>
  <c r="P23" i="10"/>
  <c r="K23" i="10"/>
  <c r="J23" i="10"/>
  <c r="I23" i="10"/>
  <c r="O27" i="10" s="1"/>
  <c r="H23" i="10"/>
  <c r="E23" i="10"/>
  <c r="D23" i="10"/>
  <c r="C23" i="10"/>
  <c r="F23" i="10" s="1"/>
  <c r="G140" i="9"/>
  <c r="G139" i="9"/>
  <c r="O139" i="9" s="1"/>
  <c r="Q138" i="9"/>
  <c r="S138" i="9" s="1"/>
  <c r="N138" i="9"/>
  <c r="M138" i="9"/>
  <c r="L138" i="9"/>
  <c r="G138" i="9"/>
  <c r="O138" i="9" s="1"/>
  <c r="E138" i="9"/>
  <c r="F138" i="9" s="1"/>
  <c r="Q136" i="9"/>
  <c r="H136" i="9"/>
  <c r="Q135" i="9"/>
  <c r="H135" i="9"/>
  <c r="Q134" i="9"/>
  <c r="H134" i="9"/>
  <c r="Q133" i="9"/>
  <c r="H133" i="9"/>
  <c r="Q132" i="9"/>
  <c r="H132" i="9"/>
  <c r="R131" i="9"/>
  <c r="Q131" i="9"/>
  <c r="P131" i="9"/>
  <c r="S136" i="9" s="1"/>
  <c r="K131" i="9"/>
  <c r="J131" i="9"/>
  <c r="I131" i="9"/>
  <c r="H131" i="9"/>
  <c r="E131" i="9"/>
  <c r="D131" i="9"/>
  <c r="C131" i="9"/>
  <c r="F131" i="9" s="1"/>
  <c r="G122" i="9"/>
  <c r="G121" i="9"/>
  <c r="Q120" i="9"/>
  <c r="S120" i="9" s="1"/>
  <c r="N120" i="9"/>
  <c r="M120" i="9"/>
  <c r="L120" i="9"/>
  <c r="G120" i="9"/>
  <c r="F120" i="9"/>
  <c r="E120" i="9"/>
  <c r="Q118" i="9"/>
  <c r="H118" i="9"/>
  <c r="Q117" i="9"/>
  <c r="S117" i="9" s="1"/>
  <c r="H117" i="9"/>
  <c r="Q116" i="9"/>
  <c r="H116" i="9"/>
  <c r="Q115" i="9"/>
  <c r="H115" i="9"/>
  <c r="Q114" i="9"/>
  <c r="S114" i="9" s="1"/>
  <c r="H114" i="9"/>
  <c r="S113" i="9"/>
  <c r="R113" i="9"/>
  <c r="Q113" i="9"/>
  <c r="P113" i="9"/>
  <c r="S118" i="9" s="1"/>
  <c r="K113" i="9"/>
  <c r="J113" i="9"/>
  <c r="I113" i="9"/>
  <c r="O116" i="9" s="1"/>
  <c r="H113" i="9"/>
  <c r="E113" i="9"/>
  <c r="D113" i="9"/>
  <c r="C113" i="9"/>
  <c r="G104" i="9"/>
  <c r="G103" i="9"/>
  <c r="Q102" i="9"/>
  <c r="S102" i="9" s="1"/>
  <c r="N102" i="9"/>
  <c r="M102" i="9"/>
  <c r="L102" i="9"/>
  <c r="O103" i="9" s="1"/>
  <c r="G102" i="9"/>
  <c r="E102" i="9"/>
  <c r="F102" i="9" s="1"/>
  <c r="Q100" i="9"/>
  <c r="H100" i="9"/>
  <c r="Q99" i="9"/>
  <c r="H99" i="9"/>
  <c r="Q98" i="9"/>
  <c r="H98" i="9"/>
  <c r="Q97" i="9"/>
  <c r="H97" i="9"/>
  <c r="Q96" i="9"/>
  <c r="H96" i="9"/>
  <c r="R95" i="9"/>
  <c r="S97" i="9" s="1"/>
  <c r="Q95" i="9"/>
  <c r="P95" i="9"/>
  <c r="K95" i="9"/>
  <c r="J95" i="9"/>
  <c r="I95" i="9"/>
  <c r="H95" i="9"/>
  <c r="E95" i="9"/>
  <c r="D95" i="9"/>
  <c r="C95" i="9"/>
  <c r="G86" i="9"/>
  <c r="G85" i="9"/>
  <c r="Q84" i="9"/>
  <c r="S84" i="9" s="1"/>
  <c r="N84" i="9"/>
  <c r="M84" i="9"/>
  <c r="L84" i="9"/>
  <c r="G84" i="9"/>
  <c r="E84" i="9"/>
  <c r="F84" i="9" s="1"/>
  <c r="Q82" i="9"/>
  <c r="H82" i="9"/>
  <c r="Q81" i="9"/>
  <c r="H81" i="9"/>
  <c r="Q80" i="9"/>
  <c r="H80" i="9"/>
  <c r="Q79" i="9"/>
  <c r="H79" i="9"/>
  <c r="Q78" i="9"/>
  <c r="H78" i="9"/>
  <c r="R77" i="9"/>
  <c r="S82" i="9" s="1"/>
  <c r="Q77" i="9"/>
  <c r="P77" i="9"/>
  <c r="K77" i="9"/>
  <c r="J77" i="9"/>
  <c r="I77" i="9"/>
  <c r="H77" i="9"/>
  <c r="E77" i="9"/>
  <c r="D77" i="9"/>
  <c r="C77" i="9"/>
  <c r="G68" i="9"/>
  <c r="G67" i="9"/>
  <c r="Q66" i="9"/>
  <c r="S66" i="9" s="1"/>
  <c r="N66" i="9"/>
  <c r="M66" i="9"/>
  <c r="O66" i="9" s="1"/>
  <c r="T66" i="9" s="1"/>
  <c r="L66" i="9"/>
  <c r="G66" i="9"/>
  <c r="E66" i="9"/>
  <c r="F66" i="9" s="1"/>
  <c r="Q64" i="9"/>
  <c r="S64" i="9" s="1"/>
  <c r="H64" i="9"/>
  <c r="Q63" i="9"/>
  <c r="H63" i="9"/>
  <c r="Q62" i="9"/>
  <c r="H62" i="9"/>
  <c r="Q61" i="9"/>
  <c r="H61" i="9"/>
  <c r="Q60" i="9"/>
  <c r="H60" i="9"/>
  <c r="R59" i="9"/>
  <c r="Q59" i="9"/>
  <c r="P59" i="9"/>
  <c r="S61" i="9" s="1"/>
  <c r="K59" i="9"/>
  <c r="J59" i="9"/>
  <c r="I59" i="9"/>
  <c r="H59" i="9"/>
  <c r="E59" i="9"/>
  <c r="D59" i="9"/>
  <c r="C59" i="9"/>
  <c r="F59" i="9" s="1"/>
  <c r="G50" i="9"/>
  <c r="O50" i="9" s="1"/>
  <c r="G49" i="9"/>
  <c r="O49" i="9" s="1"/>
  <c r="Q48" i="9"/>
  <c r="S48" i="9" s="1"/>
  <c r="N48" i="9"/>
  <c r="M48" i="9"/>
  <c r="L48" i="9"/>
  <c r="G48" i="9"/>
  <c r="E48" i="9"/>
  <c r="F48" i="9" s="1"/>
  <c r="Q46" i="9"/>
  <c r="H46" i="9"/>
  <c r="Q45" i="9"/>
  <c r="H45" i="9"/>
  <c r="Q44" i="9"/>
  <c r="S44" i="9" s="1"/>
  <c r="H44" i="9"/>
  <c r="Q43" i="9"/>
  <c r="S43" i="9" s="1"/>
  <c r="H43" i="9"/>
  <c r="S42" i="9"/>
  <c r="Q42" i="9"/>
  <c r="H42" i="9"/>
  <c r="R41" i="9"/>
  <c r="Q41" i="9"/>
  <c r="P41" i="9"/>
  <c r="S45" i="9" s="1"/>
  <c r="K41" i="9"/>
  <c r="J41" i="9"/>
  <c r="I41" i="9"/>
  <c r="H41" i="9"/>
  <c r="E41" i="9"/>
  <c r="D41" i="9"/>
  <c r="C41" i="9"/>
  <c r="F41" i="9" s="1"/>
  <c r="G32" i="9"/>
  <c r="G31" i="9"/>
  <c r="Q30" i="9"/>
  <c r="S30" i="9" s="1"/>
  <c r="N30" i="9"/>
  <c r="M30" i="9"/>
  <c r="L30" i="9"/>
  <c r="G30" i="9"/>
  <c r="O30" i="9" s="1"/>
  <c r="E30" i="9"/>
  <c r="F30" i="9" s="1"/>
  <c r="Q28" i="9"/>
  <c r="H28" i="9"/>
  <c r="Q27" i="9"/>
  <c r="S27" i="9" s="1"/>
  <c r="H27" i="9"/>
  <c r="Q26" i="9"/>
  <c r="H26" i="9"/>
  <c r="Q25" i="9"/>
  <c r="H25" i="9"/>
  <c r="S24" i="9"/>
  <c r="Q24" i="9"/>
  <c r="H24" i="9"/>
  <c r="R23" i="9"/>
  <c r="Q23" i="9"/>
  <c r="S23" i="9" s="1"/>
  <c r="P23" i="9"/>
  <c r="K23" i="9"/>
  <c r="J23" i="9"/>
  <c r="I23" i="9"/>
  <c r="O24" i="9" s="1"/>
  <c r="H23" i="9"/>
  <c r="E23" i="9"/>
  <c r="D23" i="9"/>
  <c r="C23" i="9"/>
  <c r="F113" i="9" l="1"/>
  <c r="T118" i="9" s="1"/>
  <c r="O44" i="9"/>
  <c r="T44" i="9" s="1"/>
  <c r="O95" i="9"/>
  <c r="O114" i="9"/>
  <c r="O59" i="9"/>
  <c r="T59" i="9" s="1"/>
  <c r="O23" i="9"/>
  <c r="O118" i="9"/>
  <c r="O80" i="9"/>
  <c r="O117" i="9"/>
  <c r="O27" i="9"/>
  <c r="O25" i="9"/>
  <c r="O77" i="9"/>
  <c r="O98" i="9"/>
  <c r="T79" i="11"/>
  <c r="T31" i="11"/>
  <c r="T30" i="11"/>
  <c r="T32" i="11"/>
  <c r="T86" i="11"/>
  <c r="T85" i="11"/>
  <c r="T113" i="11"/>
  <c r="T139" i="11"/>
  <c r="F23" i="11"/>
  <c r="O25" i="11"/>
  <c r="O41" i="11"/>
  <c r="T41" i="11" s="1"/>
  <c r="O113" i="11"/>
  <c r="S116" i="11"/>
  <c r="O136" i="11"/>
  <c r="O140" i="11"/>
  <c r="T140" i="11" s="1"/>
  <c r="S24" i="11"/>
  <c r="S25" i="11"/>
  <c r="O45" i="11"/>
  <c r="T45" i="11" s="1"/>
  <c r="O66" i="11"/>
  <c r="S80" i="11"/>
  <c r="O117" i="11"/>
  <c r="T117" i="11" s="1"/>
  <c r="S136" i="11"/>
  <c r="S135" i="11"/>
  <c r="O23" i="11"/>
  <c r="O30" i="11"/>
  <c r="O46" i="11"/>
  <c r="T46" i="11" s="1"/>
  <c r="O81" i="11"/>
  <c r="O96" i="11"/>
  <c r="S117" i="11"/>
  <c r="O121" i="11"/>
  <c r="O132" i="11"/>
  <c r="O26" i="11"/>
  <c r="O86" i="11"/>
  <c r="O118" i="11"/>
  <c r="T118" i="11" s="1"/>
  <c r="O122" i="11"/>
  <c r="T122" i="11" s="1"/>
  <c r="S26" i="11"/>
  <c r="S46" i="11"/>
  <c r="F59" i="11"/>
  <c r="O61" i="11"/>
  <c r="O80" i="11"/>
  <c r="T80" i="11" s="1"/>
  <c r="S132" i="11"/>
  <c r="T66" i="11"/>
  <c r="T138" i="11"/>
  <c r="O27" i="11"/>
  <c r="S82" i="11"/>
  <c r="T82" i="11" s="1"/>
  <c r="F95" i="11"/>
  <c r="F131" i="11"/>
  <c r="O133" i="11"/>
  <c r="S23" i="11"/>
  <c r="O32" i="11"/>
  <c r="O67" i="11"/>
  <c r="T67" i="11" s="1"/>
  <c r="S77" i="11"/>
  <c r="O95" i="11"/>
  <c r="T48" i="11"/>
  <c r="T120" i="11"/>
  <c r="O28" i="11"/>
  <c r="O59" i="11"/>
  <c r="O78" i="11"/>
  <c r="O84" i="11"/>
  <c r="T84" i="11" s="1"/>
  <c r="O99" i="11"/>
  <c r="S114" i="11"/>
  <c r="O131" i="11"/>
  <c r="T49" i="11"/>
  <c r="T121" i="11"/>
  <c r="O62" i="11"/>
  <c r="O98" i="11"/>
  <c r="O24" i="11"/>
  <c r="S28" i="11"/>
  <c r="O100" i="11"/>
  <c r="O115" i="11"/>
  <c r="T115" i="11" s="1"/>
  <c r="O135" i="11"/>
  <c r="T120" i="10"/>
  <c r="T26" i="10"/>
  <c r="T25" i="10"/>
  <c r="T24" i="10"/>
  <c r="T49" i="10"/>
  <c r="T104" i="10"/>
  <c r="T133" i="10"/>
  <c r="T134" i="10"/>
  <c r="T135" i="10"/>
  <c r="S24" i="10"/>
  <c r="O103" i="10"/>
  <c r="T103" i="10" s="1"/>
  <c r="T86" i="10"/>
  <c r="S64" i="10"/>
  <c r="O104" i="10"/>
  <c r="T138" i="10"/>
  <c r="S25" i="10"/>
  <c r="O60" i="10"/>
  <c r="O77" i="10"/>
  <c r="S114" i="10"/>
  <c r="T114" i="10" s="1"/>
  <c r="O131" i="10"/>
  <c r="T131" i="10" s="1"/>
  <c r="T67" i="10"/>
  <c r="T139" i="10"/>
  <c r="S118" i="10"/>
  <c r="T118" i="10" s="1"/>
  <c r="O25" i="10"/>
  <c r="O26" i="10"/>
  <c r="O66" i="10"/>
  <c r="T66" i="10" s="1"/>
  <c r="O100" i="10"/>
  <c r="O135" i="10"/>
  <c r="O134" i="10"/>
  <c r="O41" i="10"/>
  <c r="F77" i="10"/>
  <c r="O99" i="10"/>
  <c r="F59" i="10"/>
  <c r="O23" i="10"/>
  <c r="T23" i="10" s="1"/>
  <c r="O79" i="10"/>
  <c r="O85" i="10"/>
  <c r="T85" i="10" s="1"/>
  <c r="S99" i="10"/>
  <c r="S115" i="10"/>
  <c r="O120" i="10"/>
  <c r="T48" i="10"/>
  <c r="T84" i="10"/>
  <c r="O98" i="10"/>
  <c r="S27" i="10"/>
  <c r="T27" i="10" s="1"/>
  <c r="O32" i="10"/>
  <c r="T32" i="10" s="1"/>
  <c r="O48" i="10"/>
  <c r="S61" i="10"/>
  <c r="S80" i="10"/>
  <c r="O96" i="10"/>
  <c r="O116" i="10"/>
  <c r="T116" i="10" s="1"/>
  <c r="S116" i="10"/>
  <c r="S134" i="10"/>
  <c r="T50" i="10"/>
  <c r="O28" i="10"/>
  <c r="T28" i="10" s="1"/>
  <c r="F41" i="10"/>
  <c r="O62" i="10"/>
  <c r="F95" i="10"/>
  <c r="O102" i="10"/>
  <c r="T102" i="10" s="1"/>
  <c r="O118" i="10"/>
  <c r="S135" i="10"/>
  <c r="T30" i="10"/>
  <c r="S26" i="10"/>
  <c r="S28" i="10"/>
  <c r="O43" i="10"/>
  <c r="O64" i="10"/>
  <c r="O97" i="10"/>
  <c r="O121" i="10"/>
  <c r="T121" i="10" s="1"/>
  <c r="O136" i="10"/>
  <c r="T136" i="10" s="1"/>
  <c r="O140" i="10"/>
  <c r="T140" i="10" s="1"/>
  <c r="O63" i="10"/>
  <c r="O78" i="10"/>
  <c r="S117" i="10"/>
  <c r="T117" i="10" s="1"/>
  <c r="O122" i="10"/>
  <c r="T122" i="10" s="1"/>
  <c r="T84" i="9"/>
  <c r="T103" i="9"/>
  <c r="T102" i="9"/>
  <c r="T116" i="9"/>
  <c r="T50" i="9"/>
  <c r="T49" i="9"/>
  <c r="T48" i="9"/>
  <c r="T68" i="9"/>
  <c r="O60" i="9"/>
  <c r="S116" i="9"/>
  <c r="S135" i="9"/>
  <c r="O120" i="9"/>
  <c r="T120" i="9" s="1"/>
  <c r="O26" i="9"/>
  <c r="S41" i="9"/>
  <c r="O81" i="9"/>
  <c r="S99" i="9"/>
  <c r="S98" i="9"/>
  <c r="S131" i="9"/>
  <c r="O136" i="9"/>
  <c r="T136" i="9" s="1"/>
  <c r="S28" i="9"/>
  <c r="S26" i="9"/>
  <c r="S46" i="9"/>
  <c r="O82" i="9"/>
  <c r="S80" i="9"/>
  <c r="O99" i="9"/>
  <c r="O31" i="9"/>
  <c r="T31" i="9" s="1"/>
  <c r="O85" i="9"/>
  <c r="T85" i="9" s="1"/>
  <c r="O32" i="9"/>
  <c r="T32" i="9" s="1"/>
  <c r="S81" i="9"/>
  <c r="O86" i="9"/>
  <c r="T86" i="9" s="1"/>
  <c r="S95" i="9"/>
  <c r="O104" i="9"/>
  <c r="T104" i="9" s="1"/>
  <c r="S132" i="9"/>
  <c r="O48" i="9"/>
  <c r="O62" i="9"/>
  <c r="T62" i="9" s="1"/>
  <c r="F95" i="9"/>
  <c r="O96" i="9"/>
  <c r="O133" i="9"/>
  <c r="T133" i="9" s="1"/>
  <c r="O140" i="9"/>
  <c r="T140" i="9" s="1"/>
  <c r="T30" i="9"/>
  <c r="O64" i="9"/>
  <c r="T64" i="9" s="1"/>
  <c r="S77" i="9"/>
  <c r="S100" i="9"/>
  <c r="O131" i="9"/>
  <c r="T131" i="9" s="1"/>
  <c r="O28" i="9"/>
  <c r="O63" i="9"/>
  <c r="O67" i="9"/>
  <c r="T67" i="9" s="1"/>
  <c r="O135" i="9"/>
  <c r="T135" i="9" s="1"/>
  <c r="O134" i="9"/>
  <c r="T134" i="9" s="1"/>
  <c r="F23" i="9"/>
  <c r="O41" i="9"/>
  <c r="T41" i="9" s="1"/>
  <c r="O68" i="9"/>
  <c r="O113" i="9"/>
  <c r="T113" i="9" s="1"/>
  <c r="T114" i="9"/>
  <c r="S62" i="9"/>
  <c r="F77" i="9"/>
  <c r="S78" i="9"/>
  <c r="O84" i="9"/>
  <c r="O100" i="9"/>
  <c r="O102" i="9"/>
  <c r="O121" i="9"/>
  <c r="T121" i="9" s="1"/>
  <c r="S134" i="9"/>
  <c r="S41" i="11"/>
  <c r="O63" i="11"/>
  <c r="S78" i="11"/>
  <c r="T78" i="11" s="1"/>
  <c r="O97" i="11"/>
  <c r="S118" i="11"/>
  <c r="O31" i="11"/>
  <c r="O102" i="11"/>
  <c r="T102" i="11" s="1"/>
  <c r="S44" i="11"/>
  <c r="T44" i="11" s="1"/>
  <c r="O60" i="11"/>
  <c r="S81" i="11"/>
  <c r="T81" i="11" s="1"/>
  <c r="S115" i="11"/>
  <c r="O134" i="11"/>
  <c r="O42" i="11"/>
  <c r="T42" i="11" s="1"/>
  <c r="S60" i="11"/>
  <c r="S63" i="11"/>
  <c r="O79" i="11"/>
  <c r="S97" i="11"/>
  <c r="S100" i="11"/>
  <c r="O116" i="11"/>
  <c r="T116" i="11" s="1"/>
  <c r="S131" i="11"/>
  <c r="S42" i="11"/>
  <c r="S45" i="11"/>
  <c r="O77" i="11"/>
  <c r="T77" i="11" s="1"/>
  <c r="O43" i="11"/>
  <c r="T43" i="11" s="1"/>
  <c r="S61" i="11"/>
  <c r="S64" i="11"/>
  <c r="S95" i="11"/>
  <c r="S98" i="11"/>
  <c r="O114" i="11"/>
  <c r="T114" i="11" s="1"/>
  <c r="S43" i="11"/>
  <c r="S59" i="11"/>
  <c r="S96" i="11"/>
  <c r="S62" i="10"/>
  <c r="S41" i="10"/>
  <c r="S44" i="10"/>
  <c r="S78" i="10"/>
  <c r="S81" i="10"/>
  <c r="S23" i="10"/>
  <c r="O42" i="10"/>
  <c r="S60" i="10"/>
  <c r="O82" i="10"/>
  <c r="S100" i="10"/>
  <c r="S131" i="10"/>
  <c r="O45" i="10"/>
  <c r="S63" i="10"/>
  <c r="S97" i="10"/>
  <c r="O24" i="10"/>
  <c r="S42" i="10"/>
  <c r="S45" i="10"/>
  <c r="O61" i="10"/>
  <c r="S79" i="10"/>
  <c r="S82" i="10"/>
  <c r="O132" i="10"/>
  <c r="T132" i="10" s="1"/>
  <c r="S43" i="10"/>
  <c r="S77" i="10"/>
  <c r="S96" i="10"/>
  <c r="O115" i="10"/>
  <c r="T115" i="10" s="1"/>
  <c r="O97" i="9"/>
  <c r="S115" i="9"/>
  <c r="O122" i="9"/>
  <c r="T122" i="9" s="1"/>
  <c r="O42" i="9"/>
  <c r="T42" i="9" s="1"/>
  <c r="O79" i="9"/>
  <c r="O45" i="9"/>
  <c r="T45" i="9" s="1"/>
  <c r="S60" i="9"/>
  <c r="T60" i="9" s="1"/>
  <c r="S63" i="9"/>
  <c r="O61" i="9"/>
  <c r="T61" i="9" s="1"/>
  <c r="S79" i="9"/>
  <c r="O132" i="9"/>
  <c r="O43" i="9"/>
  <c r="T43" i="9" s="1"/>
  <c r="O46" i="9"/>
  <c r="S25" i="9"/>
  <c r="S59" i="9"/>
  <c r="O78" i="9"/>
  <c r="S96" i="9"/>
  <c r="O115" i="9"/>
  <c r="T115" i="9" s="1"/>
  <c r="S133" i="9"/>
  <c r="T46" i="9" l="1"/>
  <c r="T63" i="9"/>
  <c r="T132" i="9"/>
  <c r="T117" i="9"/>
  <c r="T28" i="11"/>
  <c r="T25" i="11"/>
  <c r="T27" i="11"/>
  <c r="T26" i="11"/>
  <c r="T24" i="11"/>
  <c r="T23" i="11"/>
  <c r="T60" i="11"/>
  <c r="T59" i="11"/>
  <c r="T64" i="11"/>
  <c r="T63" i="11"/>
  <c r="T62" i="11"/>
  <c r="T61" i="11"/>
  <c r="T136" i="11"/>
  <c r="T135" i="11"/>
  <c r="T131" i="11"/>
  <c r="T134" i="11"/>
  <c r="T133" i="11"/>
  <c r="T132" i="11"/>
  <c r="T100" i="11"/>
  <c r="T97" i="11"/>
  <c r="T99" i="11"/>
  <c r="T98" i="11"/>
  <c r="T96" i="11"/>
  <c r="T95" i="11"/>
  <c r="T43" i="10"/>
  <c r="T44" i="10"/>
  <c r="T46" i="10"/>
  <c r="T45" i="10"/>
  <c r="T42" i="10"/>
  <c r="T41" i="10"/>
  <c r="T100" i="10"/>
  <c r="T99" i="10"/>
  <c r="T98" i="10"/>
  <c r="T95" i="10"/>
  <c r="T97" i="10"/>
  <c r="T96" i="10"/>
  <c r="T82" i="10"/>
  <c r="T81" i="10"/>
  <c r="T80" i="10"/>
  <c r="T78" i="10"/>
  <c r="T79" i="10"/>
  <c r="T77" i="10"/>
  <c r="T61" i="10"/>
  <c r="T60" i="10"/>
  <c r="T59" i="10"/>
  <c r="T64" i="10"/>
  <c r="T63" i="10"/>
  <c r="T62" i="10"/>
  <c r="T82" i="9"/>
  <c r="T81" i="9"/>
  <c r="T80" i="9"/>
  <c r="T79" i="9"/>
  <c r="T78" i="9"/>
  <c r="T77" i="9"/>
  <c r="T28" i="9"/>
  <c r="T27" i="9"/>
  <c r="T26" i="9"/>
  <c r="T25" i="9"/>
  <c r="T24" i="9"/>
  <c r="T23" i="9"/>
  <c r="T95" i="9"/>
  <c r="T100" i="9"/>
  <c r="T99" i="9"/>
  <c r="T98" i="9"/>
  <c r="T97" i="9"/>
  <c r="T96" i="9"/>
  <c r="G138" i="8"/>
  <c r="Q138" i="8"/>
  <c r="S138" i="8" s="1"/>
  <c r="N138" i="8"/>
  <c r="M138" i="8"/>
  <c r="L138" i="8"/>
  <c r="N120" i="8"/>
  <c r="N102" i="8"/>
  <c r="N84" i="8"/>
  <c r="N66" i="8"/>
  <c r="N48" i="8"/>
  <c r="N30" i="8"/>
  <c r="H41" i="8"/>
  <c r="H95" i="8"/>
  <c r="H133" i="8"/>
  <c r="H135" i="8"/>
  <c r="H23" i="8"/>
  <c r="H136" i="8" l="1"/>
  <c r="H134" i="8"/>
  <c r="H132" i="8"/>
  <c r="H113" i="8"/>
  <c r="H59" i="8"/>
  <c r="H131" i="8"/>
  <c r="G140" i="8"/>
  <c r="O140" i="8" s="1"/>
  <c r="H77" i="8"/>
  <c r="O138" i="8"/>
  <c r="G139" i="8" l="1"/>
  <c r="O139" i="8" s="1"/>
  <c r="Q59" i="8" l="1"/>
  <c r="Q131" i="8"/>
  <c r="Q77" i="8"/>
  <c r="Q23" i="8"/>
  <c r="Q95" i="8"/>
  <c r="Q41" i="8"/>
  <c r="Q113" i="8"/>
  <c r="I131" i="8" l="1"/>
  <c r="M120" i="8" l="1"/>
  <c r="M102" i="8"/>
  <c r="M84" i="8"/>
  <c r="M66" i="8"/>
  <c r="M48" i="8"/>
  <c r="M30" i="8"/>
  <c r="L120" i="8"/>
  <c r="L102" i="8"/>
  <c r="L84" i="8"/>
  <c r="L66" i="8"/>
  <c r="L48" i="8"/>
  <c r="L30" i="8"/>
  <c r="Q133" i="8" l="1"/>
  <c r="Q134" i="8"/>
  <c r="Q135" i="8"/>
  <c r="Q136" i="8"/>
  <c r="Q132" i="8"/>
  <c r="K131" i="8"/>
  <c r="J131" i="8"/>
  <c r="P131" i="8"/>
  <c r="E138" i="8"/>
  <c r="F138" i="8" s="1"/>
  <c r="E131" i="8"/>
  <c r="D131" i="8"/>
  <c r="C131" i="8"/>
  <c r="T138" i="8" l="1"/>
  <c r="T139" i="8"/>
  <c r="T140" i="8"/>
  <c r="O132" i="8"/>
  <c r="O136" i="8"/>
  <c r="O133" i="8"/>
  <c r="O135" i="8"/>
  <c r="O134" i="8"/>
  <c r="O131" i="8"/>
  <c r="F131" i="8"/>
  <c r="E113" i="8" l="1"/>
  <c r="E95" i="8"/>
  <c r="E77" i="8"/>
  <c r="E59" i="8"/>
  <c r="E41" i="8"/>
  <c r="E23" i="8"/>
  <c r="Q120" i="8"/>
  <c r="S120" i="8" s="1"/>
  <c r="E120" i="8"/>
  <c r="F120" i="8" s="1"/>
  <c r="Q102" i="8"/>
  <c r="E102" i="8"/>
  <c r="F102" i="8" s="1"/>
  <c r="E84" i="8"/>
  <c r="E66" i="8"/>
  <c r="E48" i="8"/>
  <c r="F48" i="8" s="1"/>
  <c r="E30" i="8"/>
  <c r="S102" i="8" l="1"/>
  <c r="G122" i="8" l="1"/>
  <c r="G121" i="8"/>
  <c r="G104" i="8"/>
  <c r="G103" i="8"/>
  <c r="G86" i="8"/>
  <c r="O86" i="8" s="1"/>
  <c r="G85" i="8"/>
  <c r="O85" i="8" s="1"/>
  <c r="G68" i="8"/>
  <c r="O68" i="8" s="1"/>
  <c r="G67" i="8"/>
  <c r="O67" i="8" s="1"/>
  <c r="G50" i="8"/>
  <c r="O50" i="8" s="1"/>
  <c r="G49" i="8"/>
  <c r="O49" i="8" s="1"/>
  <c r="G32" i="8"/>
  <c r="O32" i="8" s="1"/>
  <c r="G31" i="8"/>
  <c r="O31" i="8" s="1"/>
  <c r="O121" i="8" l="1"/>
  <c r="T121" i="8" s="1"/>
  <c r="O103" i="8"/>
  <c r="T103" i="8" s="1"/>
  <c r="O104" i="8"/>
  <c r="T104" i="8" s="1"/>
  <c r="O122" i="8"/>
  <c r="T122" i="8" s="1"/>
  <c r="Q84" i="8"/>
  <c r="S84" i="8" s="1"/>
  <c r="Q26" i="8"/>
  <c r="K23" i="8"/>
  <c r="F84" i="8"/>
  <c r="T86" i="8" l="1"/>
  <c r="T85" i="8"/>
  <c r="C95" i="8"/>
  <c r="C59" i="8"/>
  <c r="C23" i="8"/>
  <c r="C113" i="8"/>
  <c r="C77" i="8"/>
  <c r="C41" i="8"/>
  <c r="D113" i="8"/>
  <c r="D95" i="8"/>
  <c r="D77" i="8"/>
  <c r="D59" i="8"/>
  <c r="D41" i="8"/>
  <c r="D23" i="8"/>
  <c r="F66" i="8"/>
  <c r="Q48" i="8"/>
  <c r="S48" i="8" s="1"/>
  <c r="Q66" i="8"/>
  <c r="S66" i="8" s="1"/>
  <c r="J23" i="8"/>
  <c r="J95" i="8"/>
  <c r="J59" i="8"/>
  <c r="J113" i="8"/>
  <c r="J77" i="8"/>
  <c r="J41" i="8"/>
  <c r="Q24" i="8"/>
  <c r="Q96" i="8"/>
  <c r="Q60" i="8"/>
  <c r="Q114" i="8"/>
  <c r="Q78" i="8"/>
  <c r="Q42" i="8"/>
  <c r="Q27" i="8"/>
  <c r="Q99" i="8"/>
  <c r="Q63" i="8"/>
  <c r="Q117" i="8"/>
  <c r="Q81" i="8"/>
  <c r="Q45" i="8"/>
  <c r="Q25" i="8"/>
  <c r="Q97" i="8"/>
  <c r="Q61" i="8"/>
  <c r="Q115" i="8"/>
  <c r="Q79" i="8"/>
  <c r="Q43" i="8"/>
  <c r="Q30" i="8"/>
  <c r="P113" i="8"/>
  <c r="P77" i="8"/>
  <c r="P41" i="8"/>
  <c r="P95" i="8"/>
  <c r="P59" i="8"/>
  <c r="K113" i="8"/>
  <c r="K77" i="8"/>
  <c r="K41" i="8"/>
  <c r="K59" i="8"/>
  <c r="K95" i="8"/>
  <c r="Q118" i="8"/>
  <c r="Q82" i="8"/>
  <c r="Q46" i="8"/>
  <c r="Q100" i="8"/>
  <c r="Q64" i="8"/>
  <c r="Q116" i="8"/>
  <c r="Q80" i="8"/>
  <c r="Q44" i="8"/>
  <c r="Q98" i="8"/>
  <c r="Q62" i="8"/>
  <c r="P23" i="8"/>
  <c r="Q28" i="8"/>
  <c r="T50" i="8" l="1"/>
  <c r="T49" i="8"/>
  <c r="T67" i="8"/>
  <c r="T68" i="8"/>
  <c r="F41" i="8"/>
  <c r="S30" i="8"/>
  <c r="R59" i="8" l="1"/>
  <c r="S61" i="8" s="1"/>
  <c r="R131" i="8"/>
  <c r="R23" i="8"/>
  <c r="S27" i="8" s="1"/>
  <c r="R95" i="8"/>
  <c r="S96" i="8" s="1"/>
  <c r="R77" i="8"/>
  <c r="S78" i="8" s="1"/>
  <c r="R41" i="8"/>
  <c r="S42" i="8" s="1"/>
  <c r="R113" i="8"/>
  <c r="S114" i="8" s="1"/>
  <c r="S64" i="8"/>
  <c r="S60" i="8"/>
  <c r="S63" i="8"/>
  <c r="S59" i="8"/>
  <c r="S62" i="8" l="1"/>
  <c r="S23" i="8"/>
  <c r="S100" i="8"/>
  <c r="S25" i="8"/>
  <c r="S99" i="8"/>
  <c r="S28" i="8"/>
  <c r="S135" i="8"/>
  <c r="T135" i="8" s="1"/>
  <c r="S132" i="8"/>
  <c r="T132" i="8" s="1"/>
  <c r="S131" i="8"/>
  <c r="T131" i="8" s="1"/>
  <c r="S133" i="8"/>
  <c r="T133" i="8" s="1"/>
  <c r="S136" i="8"/>
  <c r="T136" i="8" s="1"/>
  <c r="S134" i="8"/>
  <c r="T134" i="8" s="1"/>
  <c r="S26" i="8"/>
  <c r="S81" i="8"/>
  <c r="S24" i="8"/>
  <c r="S46" i="8"/>
  <c r="S45" i="8"/>
  <c r="S97" i="8"/>
  <c r="S79" i="8"/>
  <c r="S118" i="8"/>
  <c r="S95" i="8"/>
  <c r="S98" i="8"/>
  <c r="S43" i="8"/>
  <c r="S117" i="8"/>
  <c r="S77" i="8"/>
  <c r="S80" i="8"/>
  <c r="S82" i="8"/>
  <c r="S115" i="8"/>
  <c r="S113" i="8"/>
  <c r="S116" i="8"/>
  <c r="S41" i="8"/>
  <c r="S44" i="8"/>
  <c r="H24" i="8" l="1"/>
  <c r="H26" i="8"/>
  <c r="H28" i="8"/>
  <c r="H43" i="8"/>
  <c r="H45" i="8"/>
  <c r="H63" i="8"/>
  <c r="H61" i="8"/>
  <c r="H81" i="8"/>
  <c r="H79" i="8"/>
  <c r="H99" i="8"/>
  <c r="H97" i="8"/>
  <c r="H117" i="8"/>
  <c r="H115" i="8"/>
  <c r="H25" i="8"/>
  <c r="H27" i="8"/>
  <c r="H42" i="8"/>
  <c r="H44" i="8"/>
  <c r="H46" i="8"/>
  <c r="H64" i="8"/>
  <c r="H62" i="8"/>
  <c r="H60" i="8"/>
  <c r="H82" i="8"/>
  <c r="H80" i="8"/>
  <c r="H78" i="8"/>
  <c r="H100" i="8"/>
  <c r="H98" i="8"/>
  <c r="H96" i="8"/>
  <c r="H118" i="8"/>
  <c r="H116" i="8"/>
  <c r="H114" i="8"/>
  <c r="F113" i="8" l="1"/>
  <c r="F95" i="8"/>
  <c r="F77" i="8"/>
  <c r="F59" i="8"/>
  <c r="F23" i="8"/>
  <c r="G120" i="8" l="1"/>
  <c r="G102" i="8"/>
  <c r="G48" i="8"/>
  <c r="I113" i="8"/>
  <c r="I77" i="8"/>
  <c r="I41" i="8"/>
  <c r="G30" i="8"/>
  <c r="O30" i="8" s="1"/>
  <c r="I95" i="8"/>
  <c r="I59" i="8"/>
  <c r="I23" i="8"/>
  <c r="G84" i="8"/>
  <c r="O48" i="8" l="1"/>
  <c r="T48" i="8" s="1"/>
  <c r="O120" i="8"/>
  <c r="T120" i="8" s="1"/>
  <c r="O84" i="8"/>
  <c r="T84" i="8" s="1"/>
  <c r="O102" i="8"/>
  <c r="T102" i="8" s="1"/>
  <c r="O41" i="8"/>
  <c r="T41" i="8" s="1"/>
  <c r="O46" i="8"/>
  <c r="T46" i="8" s="1"/>
  <c r="O42" i="8"/>
  <c r="T42" i="8" s="1"/>
  <c r="O43" i="8"/>
  <c r="T43" i="8" s="1"/>
  <c r="O44" i="8"/>
  <c r="T44" i="8" s="1"/>
  <c r="O45" i="8"/>
  <c r="T45" i="8" s="1"/>
  <c r="O77" i="8"/>
  <c r="T77" i="8" s="1"/>
  <c r="O82" i="8"/>
  <c r="T82" i="8" s="1"/>
  <c r="O80" i="8"/>
  <c r="T80" i="8" s="1"/>
  <c r="O78" i="8"/>
  <c r="T78" i="8" s="1"/>
  <c r="O81" i="8"/>
  <c r="T81" i="8" s="1"/>
  <c r="O79" i="8"/>
  <c r="T79" i="8" s="1"/>
  <c r="O113" i="8"/>
  <c r="T113" i="8" s="1"/>
  <c r="O114" i="8"/>
  <c r="T114" i="8" s="1"/>
  <c r="O118" i="8"/>
  <c r="T118" i="8" s="1"/>
  <c r="O117" i="8"/>
  <c r="T117" i="8" s="1"/>
  <c r="O116" i="8"/>
  <c r="T116" i="8" s="1"/>
  <c r="O115" i="8"/>
  <c r="T115" i="8" s="1"/>
  <c r="O23" i="8"/>
  <c r="T23" i="8" s="1"/>
  <c r="O25" i="8"/>
  <c r="T25" i="8" s="1"/>
  <c r="O26" i="8"/>
  <c r="T26" i="8" s="1"/>
  <c r="O27" i="8"/>
  <c r="T27" i="8" s="1"/>
  <c r="O28" i="8"/>
  <c r="T28" i="8" s="1"/>
  <c r="O24" i="8"/>
  <c r="T24" i="8" s="1"/>
  <c r="O95" i="8"/>
  <c r="T95" i="8" s="1"/>
  <c r="O98" i="8"/>
  <c r="T98" i="8" s="1"/>
  <c r="O99" i="8"/>
  <c r="T99" i="8" s="1"/>
  <c r="O96" i="8"/>
  <c r="T96" i="8" s="1"/>
  <c r="O97" i="8"/>
  <c r="T97" i="8" s="1"/>
  <c r="O100" i="8"/>
  <c r="T100" i="8" s="1"/>
  <c r="O59" i="8"/>
  <c r="T59" i="8" s="1"/>
  <c r="O63" i="8"/>
  <c r="T63" i="8" s="1"/>
  <c r="O64" i="8"/>
  <c r="T64" i="8" s="1"/>
  <c r="O61" i="8"/>
  <c r="T61" i="8" s="1"/>
  <c r="O62" i="8"/>
  <c r="T62" i="8" s="1"/>
  <c r="O60" i="8"/>
  <c r="T60" i="8" s="1"/>
  <c r="G66" i="8"/>
  <c r="O66" i="8" l="1"/>
  <c r="T66" i="8" s="1"/>
  <c r="F30" i="8" l="1"/>
  <c r="T32" i="8" l="1"/>
  <c r="T30" i="8"/>
  <c r="T31" i="8"/>
</calcChain>
</file>

<file path=xl/sharedStrings.xml><?xml version="1.0" encoding="utf-8"?>
<sst xmlns="http://schemas.openxmlformats.org/spreadsheetml/2006/main" count="10122" uniqueCount="118">
  <si>
    <t>QVD</t>
  </si>
  <si>
    <t>UG1</t>
  </si>
  <si>
    <t>UG2</t>
  </si>
  <si>
    <t>GS</t>
  </si>
  <si>
    <t>RE</t>
  </si>
  <si>
    <t>RS</t>
  </si>
  <si>
    <t>QT</t>
  </si>
  <si>
    <t>TOTALE</t>
  </si>
  <si>
    <t>da 481 a 1.560</t>
  </si>
  <si>
    <t>da 1.561 a 5.000</t>
  </si>
  <si>
    <t>da 5.001 a 80.000</t>
  </si>
  <si>
    <t>da 80.001 a 200.000</t>
  </si>
  <si>
    <t xml:space="preserve"> gas naturale</t>
  </si>
  <si>
    <t>Cmem</t>
  </si>
  <si>
    <t>CCR</t>
  </si>
  <si>
    <t>τ1</t>
  </si>
  <si>
    <t>τ3</t>
  </si>
  <si>
    <t>UG3</t>
  </si>
  <si>
    <t>classe da G10 a G40</t>
  </si>
  <si>
    <t>classe oltre G40</t>
  </si>
  <si>
    <t>portata contatore: classe fino a G6 *</t>
  </si>
  <si>
    <t>* Le utenze domestiche sono normalmente dotate di contatori di classe fino a G6</t>
  </si>
  <si>
    <t>consumo Smc/anno: da 0 a 120</t>
  </si>
  <si>
    <t>ST</t>
  </si>
  <si>
    <t>VR</t>
  </si>
  <si>
    <t>Materia
gas naturale</t>
  </si>
  <si>
    <t xml:space="preserve">- </t>
  </si>
  <si>
    <t>Oneri di sistema</t>
  </si>
  <si>
    <t>Quota fissa (euro/anno)</t>
  </si>
  <si>
    <t>Ambito nord occidentale</t>
  </si>
  <si>
    <t>Ambito nord orientale</t>
  </si>
  <si>
    <t>Sconto bolletta elettronica</t>
  </si>
  <si>
    <t>Ai clienti che ricevono la bolletta in formato elettronico e la pagano con addebito automatico è applicato uno sconto di 5,40 euro/anno.</t>
  </si>
  <si>
    <t>Ambito centrale</t>
  </si>
  <si>
    <t>Ambito centro-sud orientale</t>
  </si>
  <si>
    <t>Ambito centro-sud occidentale</t>
  </si>
  <si>
    <t>Ambito meridionale</t>
  </si>
  <si>
    <t>coefficiente P (GJ/smc):</t>
  </si>
  <si>
    <t>Trasporto
e gestione del contatore</t>
  </si>
  <si>
    <t xml:space="preserve"> Valle d'Aosta, Piemonte, Liguria</t>
  </si>
  <si>
    <t xml:space="preserve"> Lombardia, Trentino-Alto Adige, Veneto, Friuli-Venezia Giulia, Emilia-Romagna</t>
  </si>
  <si>
    <t xml:space="preserve"> Toscana, Umbria, Marche</t>
  </si>
  <si>
    <t xml:space="preserve"> Abruzzo, Molise, Puglia, Basilicata</t>
  </si>
  <si>
    <t xml:space="preserve"> Lazio, Campania</t>
  </si>
  <si>
    <t xml:space="preserve"> Calabria, Sicilia</t>
  </si>
  <si>
    <t xml:space="preserve"> Valori al netto delle imposte</t>
  </si>
  <si>
    <t>da 121 a 480</t>
  </si>
  <si>
    <t>CE</t>
  </si>
  <si>
    <t xml:space="preserve"> Sardegna</t>
  </si>
  <si>
    <t>Ambito Sardegna</t>
  </si>
  <si>
    <t>Per visualizzare in dettaglio le componenti di prezzo, cliccare su "+" sopra le colonne F, O, S</t>
  </si>
  <si>
    <t>Condizioni economiche del Servizio di tutela della vulnerabilità</t>
  </si>
  <si>
    <t>CLIENTI VULNERABILI</t>
  </si>
  <si>
    <r>
      <t xml:space="preserve">- </t>
    </r>
    <r>
      <rPr>
        <b/>
        <sz val="10"/>
        <color theme="4" tint="-0.499984740745262"/>
        <rFont val="Calibri"/>
        <family val="2"/>
      </rPr>
      <t>Materia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</si>
  <si>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Trasporto e gestione del contatore: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</si>
  <si>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</si>
  <si>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r>
      <t>C</t>
    </r>
    <r>
      <rPr>
        <i/>
        <sz val="8"/>
        <color theme="4" tint="-0.499984740745262"/>
        <rFont val="Calibri"/>
        <family val="2"/>
      </rPr>
      <t>MEMm</t>
    </r>
  </si>
  <si>
    <t>Marzo 2024</t>
  </si>
  <si>
    <t>Inserite qui sopra il valore del coefficiente P indicato in bolletta per visualizzare i prezzi unitari fatturati per i consumi del periodo 1 - 31 marzo 2024</t>
  </si>
  <si>
    <t>Aprile 2024</t>
  </si>
  <si>
    <t>Inserite qui sopra il valore del coefficiente P indicato in bolletta per visualizzare i prezzi unitari fatturati per i consumi del periodo 1 - 30 aprile 2024</t>
  </si>
  <si>
    <t>Clienti vulnerabili</t>
  </si>
  <si>
    <t>Febbraio 2024</t>
  </si>
  <si>
    <t>Inserite qui sopra il valore del coefficiente P indicato in bolletta per visualizzare i prezzi unitari fatturati per i consumi del periodo 1 - 29 febbraio 2024</t>
  </si>
  <si>
    <t>Gennaio 2024</t>
  </si>
  <si>
    <t>Inserite qui sopra il valore del coefficiente P indicato in bolletta per visualizzare i prezzi unitari fatturati per i consumi del periodo 1 - 31 gennaio 2024</t>
  </si>
  <si>
    <t>Quota energia (euro/Smc)</t>
  </si>
  <si>
    <t>Maggio 2024</t>
  </si>
  <si>
    <t>Inserite qui sopra il valore del coefficiente P indicato in bolletta per visualizzare i prezzi unitari fatturati per i consumi del periodo 1 - 31 maggio 2024</t>
  </si>
  <si>
    <t xml:space="preserve"> Queste tabelle sono pubblicate solo a scopo informativo. Il valore dei corrispettivi approvati dall'Autorità risulta esclusivamente dai provvedimenti pubblicati su arera.it</t>
  </si>
  <si>
    <t>Giugno 2024</t>
  </si>
  <si>
    <t>Inserite qui sopra il valore del coefficiente P indicato in bolletta per visualizzare i prezzi unitari fatturati per i consumi del periodo 1 - 30 giugno 2024</t>
  </si>
  <si>
    <t>Luglio 2024</t>
  </si>
  <si>
    <t>Inserite qui sopra il valore del coefficiente P indicato in bolletta per visualizzare i prezzi unitari fatturati per i consumi del periodo 1 - 31 luglio 2024</t>
  </si>
  <si>
    <t>Agosto 2024</t>
  </si>
  <si>
    <t>Inserite qui sopra il valore del coefficiente P indicato in bolletta per visualizzare i prezzi unitari fatturati per i consumi del periodo 1 - 31 agosto 2024</t>
  </si>
  <si>
    <t>Settembre 2024</t>
  </si>
  <si>
    <t>Inserite qui sopra il valore del coefficiente P indicato in bolletta per visualizzare i prezzi unitari fatturati per i consumi del periodo 1 - 30 settembre 2024</t>
  </si>
  <si>
    <t>Ottobre 2024</t>
  </si>
  <si>
    <t>Inserite qui sopra il valore del coefficiente P indicato in bolletta per visualizzare i prezzi unitari fatturati per i consumi del periodo 1 - 31 ottobre 2024</t>
  </si>
  <si>
    <t>Novembre 2024</t>
  </si>
  <si>
    <t>Inserite qui sopra il valore del coefficiente P indicato in bolletta per visualizzare i prezzi unitari fatturati per i consumi del periodo 1 - 30 novembre 2024</t>
  </si>
  <si>
    <t>Dicembre 2024</t>
  </si>
  <si>
    <t>Inserite qui sopra il valore del coefficiente P indicato in bolletta per visualizzare i prezzi unitari fatturati per i consumi del periodo 1 - 31 dicembre 2024</t>
  </si>
  <si>
    <t>Gennaio 2025</t>
  </si>
  <si>
    <t>Inserite qui sopra il valore del coefficiente P indicato in bolletta per visualizzare i prezzi unitari fatturati per i consumi del periodo 1 - 31 gennaio 2025</t>
  </si>
  <si>
    <t>Febbraio 2025</t>
  </si>
  <si>
    <t>Inserite qui sopra il valore del coefficiente P indicato in bolletta per visualizzare i prezzi unitari fatturati per i consumi del periodo 1 - 28 febbraio 2025</t>
  </si>
  <si>
    <t>Marzo 2025</t>
  </si>
  <si>
    <t>Inserite qui sopra il valore del coefficiente P indicato in bolletta per visualizzare i prezzi unitari fatturati per i consumi del periodo 1 - 31 marzo 2025</t>
  </si>
  <si>
    <t>Aprile 2025</t>
  </si>
  <si>
    <t>Inserite qui sopra il valore del coefficiente P indicato in bolletta per visualizzare i prezzi unitari fatturati per i consumi del periodo 1 - 30 aprile 2025</t>
  </si>
  <si>
    <t>Maggio 2025</t>
  </si>
  <si>
    <t>Inserite qui sopra il valore del coefficiente P indicato in bolletta per visualizzare i prezzi unitari fatturati per i consumi del periodo 1 - 31 maggio 2025</t>
  </si>
  <si>
    <t>Giugno 2025</t>
  </si>
  <si>
    <t>Inserite qui sopra il valore del coefficiente P indicato in bolletta per visualizzare i prezzi unitari fatturati per i consumi del periodo 1 - 30 giugno 2025</t>
  </si>
  <si>
    <t>Luglio 2025</t>
  </si>
  <si>
    <t>Inserite qui sopra il valore del coefficiente P indicato in bolletta per visualizzare i prezzi unitari fatturati per i consumi del periodo 1 - 31 luglio 2025</t>
  </si>
  <si>
    <t>Agosto 2025</t>
  </si>
  <si>
    <t>Inserite qui sopra il valore del coefficiente P indicato in bolletta per visualizzare i prezzi unitari fatturati per i consumi del periodo 1 - 31 agosto 2025</t>
  </si>
  <si>
    <t>Settembre 2025</t>
  </si>
  <si>
    <t>Inserite qui sopra il valore del coefficiente P indicato in bolletta per visualizzare i prezzi unitari fatturati per i consumi del periodo 1 - 30 settembre 2025</t>
  </si>
  <si>
    <t>Inserite qui sopra il valore del coefficiente P indicato in bolletta per visualizzare i prezzi unitari fatturati per i consumi del periodo 1 - 31 ottobre 2025</t>
  </si>
  <si>
    <t>Ottobre 2025</t>
  </si>
  <si>
    <t>Novembre 2025</t>
  </si>
  <si>
    <t>Inserite qui sopra il valore del coefficiente P indicato in bolletta per visualizzare i prezzi unitari fatturati per i consumi del periodo 1 - 30 novembre 2025</t>
  </si>
  <si>
    <t>Dicembre 2025</t>
  </si>
  <si>
    <t>Inserite qui sopra il valore del coefficiente P indicato in bolletta per visualizzare i prezzi unitari fatturati per i consumi per il mese di</t>
  </si>
  <si>
    <t>Gennaio 2026</t>
  </si>
  <si>
    <t>Vendita 
di gas naturale</t>
  </si>
  <si>
    <t>Tariffa per l'uso della rete del gas naturale</t>
  </si>
  <si>
    <t>Oneri generali 
di sistema</t>
  </si>
  <si>
    <r>
      <t xml:space="preserve">- </t>
    </r>
    <r>
      <rPr>
        <b/>
        <sz val="10"/>
        <color theme="4" tint="-0.499984740745262"/>
        <rFont val="Calibri"/>
        <family val="2"/>
      </rPr>
      <t>Vendita di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</si>
  <si>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Tariffa per l'uso della rete del gas naturale: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</si>
  <si>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generali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</si>
  <si>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t>Febbraio 2026</t>
  </si>
  <si>
    <t>Marzo 2026</t>
  </si>
  <si>
    <t>Aprile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</si>
</sst>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#,##0.000000"/>
    <numFmt numFmtId="165" formatCode="0.000000"/>
    <numFmt numFmtId="166" formatCode="#,##0.000000_ ;[Red]\-#,##0.000000\ "/>
    <numFmt numFmtId="167" formatCode="#,##0.000000_ ;\-#,##0.000000\ "/>
    <numFmt numFmtId="168" formatCode="0.000000_ ;\-0.000000\ "/>
    <numFmt numFmtId="169" formatCode="#,##0.00_ ;\-#,##0.00\ "/>
  </numFmts>
  <fonts count="34" x14ac:knownFonts="1">
    <font>
      <sz val="10"/>
      <name val="Arial"/>
    </font>
    <font>
      <sz val="1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12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i/>
      <sz val="9"/>
      <color theme="0" tint="-0.499984740745262"/>
      <name val="Calibri"/>
      <family val="2"/>
    </font>
    <font>
      <sz val="10"/>
      <color theme="0" tint="-0.499984740745262"/>
      <name val="Calibri"/>
      <family val="2"/>
    </font>
    <font>
      <b/>
      <sz val="12"/>
      <color theme="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i/>
      <sz val="10"/>
      <color theme="9" tint="-0.249977111117893"/>
      <name val="Calibri"/>
      <family val="2"/>
    </font>
    <font>
      <sz val="10"/>
      <color theme="4" tint="-0.499984740745262"/>
      <name val="Calibri"/>
      <family val="2"/>
    </font>
    <font>
      <b/>
      <sz val="14"/>
      <color theme="4" tint="-0.499984740745262"/>
      <name val="Calibri"/>
      <family val="2"/>
    </font>
    <font>
      <b/>
      <sz val="10"/>
      <color theme="4" tint="-0.499984740745262"/>
      <name val="Calibri"/>
      <family val="2"/>
    </font>
    <font>
      <sz val="8"/>
      <color theme="4" tint="-0.499984740745262"/>
      <name val="Calibri"/>
      <family val="2"/>
    </font>
    <font>
      <sz val="11"/>
      <color theme="4" tint="-0.499984740745262"/>
      <name val="Calibri"/>
      <family val="2"/>
    </font>
    <font>
      <b/>
      <sz val="12"/>
      <color theme="4" tint="-0.499984740745262"/>
      <name val="Calibri"/>
      <family val="2"/>
    </font>
    <font>
      <i/>
      <sz val="10"/>
      <color theme="4" tint="-0.499984740745262"/>
      <name val="Calibri"/>
      <family val="2"/>
    </font>
    <font>
      <i/>
      <sz val="8"/>
      <color theme="4" tint="-0.499984740745262"/>
      <name val="Calibri"/>
      <family val="2"/>
    </font>
    <font>
      <sz val="9"/>
      <color theme="4" tint="-0.499984740745262"/>
      <name val="Calibri"/>
      <family val="2"/>
    </font>
    <font>
      <i/>
      <sz val="9"/>
      <color theme="4" tint="-0.499984740745262"/>
      <name val="Calibri"/>
      <family val="2"/>
    </font>
    <font>
      <b/>
      <i/>
      <sz val="10"/>
      <color theme="4" tint="-0.499984740745262"/>
      <name val="Calibri"/>
      <family val="2"/>
    </font>
    <font>
      <b/>
      <sz val="11"/>
      <color theme="4" tint="-0.499984740745262"/>
      <name val="Calibri"/>
      <family val="2"/>
    </font>
    <font>
      <b/>
      <sz val="9"/>
      <color theme="4" tint="-0.499984740745262"/>
      <name val="Calibri"/>
      <family val="2"/>
    </font>
    <font>
      <u/>
      <sz val="10"/>
      <color theme="10"/>
      <name val="Arial"/>
      <family val="2"/>
    </font>
    <font>
      <sz val="10"/>
      <color theme="0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4"/>
      <color theme="9" tint="-0.249977111117893"/>
      <name val="Calibri"/>
      <family val="2"/>
    </font>
    <font>
      <b/>
      <sz val="8"/>
      <color theme="4" tint="-0.499984740745262"/>
      <name val="Calibri"/>
      <family val="2"/>
    </font>
    <font>
      <b/>
      <sz val="10"/>
      <color theme="0"/>
      <name val="Calibri"/>
      <family val="2"/>
    </font>
    <font>
      <i/>
      <sz val="10"/>
      <color theme="9" tint="-0.249977111117893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90">
        <stop position="0">
          <color theme="9" tint="-0.25098422193060094"/>
        </stop>
        <stop position="1">
          <color theme="9" tint="-0.49803155613879818"/>
        </stop>
      </gradientFill>
    </fill>
    <fill>
      <gradientFill degree="90">
        <stop position="0">
          <color theme="9" tint="0.80001220740379042"/>
        </stop>
        <stop position="1">
          <color theme="9" tint="0.40000610370189521"/>
        </stop>
      </gradient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1" fontId="10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1" fillId="0" borderId="0"/>
    <xf numFmtId="0" fontId="26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384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2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" fontId="2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2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9" fontId="7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169" fontId="2" fillId="3" borderId="0" xfId="0" applyNumberFormat="1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6" fillId="3" borderId="0" xfId="0" applyFont="1" applyFill="1" applyAlignment="1" applyProtection="1">
      <alignment vertical="center"/>
      <protection locked="0"/>
    </xf>
    <xf numFmtId="0" fontId="2" fillId="3" borderId="0" xfId="0" quotePrefix="1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49" fontId="9" fillId="5" borderId="12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 applyProtection="1">
      <alignment vertical="center"/>
      <protection locked="0"/>
    </xf>
    <xf numFmtId="0" fontId="13" fillId="2" borderId="0" xfId="0" applyFont="1" applyFill="1" applyAlignment="1" applyProtection="1">
      <alignment vertical="center"/>
      <protection locked="0"/>
    </xf>
    <xf numFmtId="0" fontId="13" fillId="3" borderId="7" xfId="0" quotePrefix="1" applyFont="1" applyFill="1" applyBorder="1" applyAlignment="1" applyProtection="1">
      <alignment vertical="center"/>
      <protection locked="0"/>
    </xf>
    <xf numFmtId="0" fontId="13" fillId="3" borderId="7" xfId="0" quotePrefix="1" applyFont="1" applyFill="1" applyBorder="1" applyAlignment="1">
      <alignment horizontal="left" vertical="center"/>
    </xf>
    <xf numFmtId="0" fontId="13" fillId="3" borderId="8" xfId="0" quotePrefix="1" applyFont="1" applyFill="1" applyBorder="1" applyAlignment="1">
      <alignment horizontal="left" vertical="center"/>
    </xf>
    <xf numFmtId="0" fontId="17" fillId="3" borderId="12" xfId="0" applyFont="1" applyFill="1" applyBorder="1" applyAlignment="1">
      <alignment horizontal="center" vertical="center"/>
    </xf>
    <xf numFmtId="0" fontId="18" fillId="6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3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/>
    </xf>
    <xf numFmtId="167" fontId="22" fillId="2" borderId="14" xfId="0" applyNumberFormat="1" applyFont="1" applyFill="1" applyBorder="1" applyAlignment="1">
      <alignment horizontal="right" vertical="center"/>
    </xf>
    <xf numFmtId="167" fontId="13" fillId="2" borderId="2" xfId="0" applyNumberFormat="1" applyFont="1" applyFill="1" applyBorder="1" applyAlignment="1">
      <alignment vertical="center"/>
    </xf>
    <xf numFmtId="167" fontId="13" fillId="2" borderId="14" xfId="0" applyNumberFormat="1" applyFont="1" applyFill="1" applyBorder="1" applyAlignment="1">
      <alignment vertical="center"/>
    </xf>
    <xf numFmtId="167" fontId="22" fillId="2" borderId="15" xfId="0" applyNumberFormat="1" applyFont="1" applyFill="1" applyBorder="1" applyAlignment="1">
      <alignment horizontal="right" vertical="center"/>
    </xf>
    <xf numFmtId="169" fontId="22" fillId="2" borderId="13" xfId="0" applyNumberFormat="1" applyFont="1" applyFill="1" applyBorder="1" applyAlignment="1">
      <alignment horizontal="right" vertical="center"/>
    </xf>
    <xf numFmtId="169" fontId="22" fillId="2" borderId="4" xfId="0" applyNumberFormat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vertical="center"/>
    </xf>
    <xf numFmtId="169" fontId="13" fillId="2" borderId="13" xfId="0" applyNumberFormat="1" applyFont="1" applyFill="1" applyBorder="1" applyAlignment="1">
      <alignment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vertical="center"/>
    </xf>
    <xf numFmtId="169" fontId="22" fillId="2" borderId="15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0" fontId="22" fillId="3" borderId="4" xfId="0" applyFont="1" applyFill="1" applyBorder="1" applyAlignment="1">
      <alignment vertical="center"/>
    </xf>
    <xf numFmtId="169" fontId="22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9" fillId="2" borderId="12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168" fontId="22" fillId="2" borderId="0" xfId="0" applyNumberFormat="1" applyFont="1" applyFill="1" applyAlignment="1">
      <alignment horizontal="right" vertical="center"/>
    </xf>
    <xf numFmtId="168" fontId="13" fillId="2" borderId="14" xfId="0" applyNumberFormat="1" applyFont="1" applyFill="1" applyBorder="1" applyAlignment="1">
      <alignment vertical="center"/>
    </xf>
    <xf numFmtId="168" fontId="22" fillId="2" borderId="14" xfId="0" applyNumberFormat="1" applyFont="1" applyFill="1" applyBorder="1" applyAlignment="1">
      <alignment horizontal="right" vertical="center"/>
    </xf>
    <xf numFmtId="168" fontId="22" fillId="2" borderId="15" xfId="0" applyNumberFormat="1" applyFont="1" applyFill="1" applyBorder="1" applyAlignment="1">
      <alignment horizontal="right" vertical="center"/>
    </xf>
    <xf numFmtId="169" fontId="22" fillId="2" borderId="5" xfId="0" applyNumberFormat="1" applyFont="1" applyFill="1" applyBorder="1" applyAlignment="1">
      <alignment horizontal="right" vertical="center"/>
    </xf>
    <xf numFmtId="169" fontId="22" fillId="2" borderId="10" xfId="0" applyNumberFormat="1" applyFont="1" applyFill="1" applyBorder="1" applyAlignment="1">
      <alignment horizontal="right" vertical="center"/>
    </xf>
    <xf numFmtId="0" fontId="22" fillId="3" borderId="0" xfId="0" applyFont="1" applyFill="1" applyAlignment="1">
      <alignment vertical="center"/>
    </xf>
    <xf numFmtId="169" fontId="22" fillId="2" borderId="0" xfId="0" applyNumberFormat="1" applyFont="1" applyFill="1" applyAlignment="1">
      <alignment horizontal="right" vertical="center"/>
    </xf>
    <xf numFmtId="169" fontId="13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169" fontId="13" fillId="2" borderId="10" xfId="0" applyNumberFormat="1" applyFont="1" applyFill="1" applyBorder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left" vertical="center"/>
    </xf>
    <xf numFmtId="167" fontId="22" fillId="2" borderId="3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3" fillId="2" borderId="4" xfId="0" applyFont="1" applyFill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3" fillId="3" borderId="0" xfId="0" applyFont="1" applyFill="1" applyAlignment="1" applyProtection="1">
      <alignment vertical="center"/>
      <protection locked="0"/>
    </xf>
    <xf numFmtId="0" fontId="21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2" fontId="17" fillId="2" borderId="0" xfId="0" applyNumberFormat="1" applyFont="1" applyFill="1" applyAlignment="1">
      <alignment vertical="center"/>
    </xf>
    <xf numFmtId="0" fontId="24" fillId="2" borderId="0" xfId="0" applyFont="1" applyFill="1" applyAlignment="1">
      <alignment horizontal="right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167" fontId="25" fillId="2" borderId="14" xfId="0" applyNumberFormat="1" applyFont="1" applyFill="1" applyBorder="1" applyAlignment="1">
      <alignment horizontal="right" vertical="center"/>
    </xf>
    <xf numFmtId="167" fontId="21" fillId="2" borderId="14" xfId="0" applyNumberFormat="1" applyFont="1" applyFill="1" applyBorder="1" applyAlignment="1">
      <alignment horizontal="right" vertical="center"/>
    </xf>
    <xf numFmtId="167" fontId="21" fillId="2" borderId="2" xfId="0" applyNumberFormat="1" applyFont="1" applyFill="1" applyBorder="1" applyAlignment="1">
      <alignment horizontal="right" vertical="center"/>
    </xf>
    <xf numFmtId="167" fontId="21" fillId="2" borderId="0" xfId="0" applyNumberFormat="1" applyFont="1" applyFill="1" applyAlignment="1">
      <alignment horizontal="right" vertical="center"/>
    </xf>
    <xf numFmtId="167" fontId="22" fillId="2" borderId="2" xfId="0" applyNumberFormat="1" applyFont="1" applyFill="1" applyBorder="1" applyAlignment="1">
      <alignment horizontal="right" vertical="center"/>
    </xf>
    <xf numFmtId="166" fontId="13" fillId="2" borderId="0" xfId="0" applyNumberFormat="1" applyFont="1" applyFill="1" applyAlignment="1">
      <alignment vertical="center"/>
    </xf>
    <xf numFmtId="41" fontId="16" fillId="3" borderId="0" xfId="1" quotePrefix="1" applyFont="1" applyFill="1" applyBorder="1" applyAlignment="1">
      <alignment vertical="center" wrapText="1"/>
    </xf>
    <xf numFmtId="168" fontId="13" fillId="2" borderId="0" xfId="0" applyNumberFormat="1" applyFont="1" applyFill="1" applyAlignment="1">
      <alignment vertical="center"/>
    </xf>
    <xf numFmtId="167" fontId="13" fillId="2" borderId="0" xfId="0" applyNumberFormat="1" applyFont="1" applyFill="1" applyAlignment="1">
      <alignment vertical="center"/>
    </xf>
    <xf numFmtId="0" fontId="16" fillId="2" borderId="14" xfId="0" applyFont="1" applyFill="1" applyBorder="1" applyAlignment="1">
      <alignment horizontal="right" vertical="center"/>
    </xf>
    <xf numFmtId="164" fontId="16" fillId="2" borderId="14" xfId="0" applyNumberFormat="1" applyFont="1" applyFill="1" applyBorder="1" applyAlignment="1">
      <alignment horizontal="left" vertical="center"/>
    </xf>
    <xf numFmtId="168" fontId="21" fillId="2" borderId="0" xfId="0" applyNumberFormat="1" applyFont="1" applyFill="1" applyAlignment="1">
      <alignment horizontal="right" vertical="center"/>
    </xf>
    <xf numFmtId="168" fontId="21" fillId="2" borderId="14" xfId="0" applyNumberFormat="1" applyFont="1" applyFill="1" applyBorder="1" applyAlignment="1">
      <alignment horizontal="right" vertical="center"/>
    </xf>
    <xf numFmtId="0" fontId="24" fillId="2" borderId="10" xfId="0" applyFont="1" applyFill="1" applyBorder="1" applyAlignment="1" applyProtection="1">
      <alignment horizontal="left" vertical="center"/>
      <protection locked="0"/>
    </xf>
    <xf numFmtId="0" fontId="24" fillId="2" borderId="4" xfId="0" applyFont="1" applyFill="1" applyBorder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4" fontId="13" fillId="2" borderId="10" xfId="0" applyNumberFormat="1" applyFont="1" applyFill="1" applyBorder="1" applyAlignment="1">
      <alignment vertical="center"/>
    </xf>
    <xf numFmtId="4" fontId="13" fillId="2" borderId="4" xfId="0" applyNumberFormat="1" applyFont="1" applyFill="1" applyBorder="1" applyAlignment="1">
      <alignment vertical="center"/>
    </xf>
    <xf numFmtId="4" fontId="13" fillId="2" borderId="7" xfId="0" applyNumberFormat="1" applyFont="1" applyFill="1" applyBorder="1" applyAlignment="1">
      <alignment vertical="center"/>
    </xf>
    <xf numFmtId="4" fontId="13" fillId="2" borderId="0" xfId="0" applyNumberFormat="1" applyFont="1" applyFill="1" applyAlignment="1">
      <alignment vertical="center"/>
    </xf>
    <xf numFmtId="169" fontId="22" fillId="3" borderId="10" xfId="0" applyNumberFormat="1" applyFont="1" applyFill="1" applyBorder="1" applyAlignment="1">
      <alignment horizontal="right" vertical="center"/>
    </xf>
    <xf numFmtId="169" fontId="22" fillId="3" borderId="4" xfId="0" applyNumberFormat="1" applyFont="1" applyFill="1" applyBorder="1" applyAlignment="1">
      <alignment horizontal="right" vertical="center"/>
    </xf>
    <xf numFmtId="0" fontId="13" fillId="3" borderId="4" xfId="0" applyFont="1" applyFill="1" applyBorder="1" applyAlignment="1">
      <alignment vertical="center"/>
    </xf>
    <xf numFmtId="167" fontId="21" fillId="2" borderId="7" xfId="0" applyNumberFormat="1" applyFont="1" applyFill="1" applyBorder="1" applyAlignment="1">
      <alignment horizontal="right" vertical="center"/>
    </xf>
    <xf numFmtId="0" fontId="12" fillId="3" borderId="0" xfId="6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8" fillId="3" borderId="0" xfId="0" applyFont="1" applyFill="1" applyAlignment="1">
      <alignment horizontal="center" vertical="center" wrapText="1"/>
    </xf>
    <xf numFmtId="165" fontId="29" fillId="2" borderId="0" xfId="0" applyNumberFormat="1" applyFont="1" applyFill="1" applyAlignment="1">
      <alignment vertical="center"/>
    </xf>
    <xf numFmtId="0" fontId="27" fillId="3" borderId="0" xfId="0" applyFont="1" applyFill="1" applyAlignment="1">
      <alignment horizontal="center" vertical="center" wrapText="1"/>
    </xf>
    <xf numFmtId="165" fontId="27" fillId="2" borderId="0" xfId="0" applyNumberFormat="1" applyFont="1" applyFill="1" applyAlignment="1">
      <alignment vertical="center"/>
    </xf>
    <xf numFmtId="4" fontId="27" fillId="2" borderId="0" xfId="0" applyNumberFormat="1" applyFont="1" applyFill="1" applyAlignment="1">
      <alignment vertical="center"/>
    </xf>
    <xf numFmtId="2" fontId="27" fillId="2" borderId="0" xfId="0" applyNumberFormat="1" applyFont="1" applyFill="1" applyAlignment="1">
      <alignment vertical="center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49" fontId="13" fillId="4" borderId="15" xfId="0" applyNumberFormat="1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vertical="center"/>
    </xf>
    <xf numFmtId="164" fontId="16" fillId="4" borderId="14" xfId="0" applyNumberFormat="1" applyFont="1" applyFill="1" applyBorder="1" applyAlignment="1">
      <alignment horizontal="right" vertical="center"/>
    </xf>
    <xf numFmtId="0" fontId="15" fillId="4" borderId="10" xfId="0" applyFont="1" applyFill="1" applyBorder="1" applyAlignment="1">
      <alignment vertical="center"/>
    </xf>
    <xf numFmtId="164" fontId="16" fillId="4" borderId="7" xfId="0" applyNumberFormat="1" applyFont="1" applyFill="1" applyBorder="1" applyAlignment="1">
      <alignment horizontal="right" vertical="center"/>
    </xf>
    <xf numFmtId="164" fontId="16" fillId="4" borderId="8" xfId="0" applyNumberFormat="1" applyFont="1" applyFill="1" applyBorder="1" applyAlignment="1">
      <alignment horizontal="right" vertical="center"/>
    </xf>
    <xf numFmtId="0" fontId="23" fillId="4" borderId="12" xfId="2" applyFont="1" applyFill="1" applyBorder="1" applyAlignment="1">
      <alignment vertical="center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164" fontId="16" fillId="4" borderId="15" xfId="0" applyNumberFormat="1" applyFont="1" applyFill="1" applyBorder="1" applyAlignment="1">
      <alignment horizontal="right" vertical="center"/>
    </xf>
    <xf numFmtId="0" fontId="15" fillId="4" borderId="14" xfId="0" applyFont="1" applyFill="1" applyBorder="1" applyAlignment="1">
      <alignment vertical="center"/>
    </xf>
    <xf numFmtId="164" fontId="13" fillId="4" borderId="14" xfId="0" applyNumberFormat="1" applyFont="1" applyFill="1" applyBorder="1" applyAlignment="1">
      <alignment horizontal="right" vertical="center"/>
    </xf>
    <xf numFmtId="164" fontId="13" fillId="4" borderId="7" xfId="0" applyNumberFormat="1" applyFont="1" applyFill="1" applyBorder="1" applyAlignment="1">
      <alignment horizontal="right" vertical="center"/>
    </xf>
    <xf numFmtId="169" fontId="16" fillId="2" borderId="14" xfId="0" applyNumberFormat="1" applyFont="1" applyFill="1" applyBorder="1" applyAlignment="1">
      <alignment vertical="center"/>
    </xf>
    <xf numFmtId="169" fontId="16" fillId="2" borderId="15" xfId="0" applyNumberFormat="1" applyFont="1" applyFill="1" applyBorder="1" applyAlignment="1">
      <alignment vertical="center"/>
    </xf>
    <xf numFmtId="164" fontId="13" fillId="4" borderId="15" xfId="0" applyNumberFormat="1" applyFont="1" applyFill="1" applyBorder="1" applyAlignment="1">
      <alignment horizontal="right" vertical="center"/>
    </xf>
    <xf numFmtId="0" fontId="13" fillId="2" borderId="0" xfId="5" applyFont="1" applyFill="1" applyAlignment="1">
      <alignment vertical="center"/>
    </xf>
    <xf numFmtId="0" fontId="14" fillId="2" borderId="0" xfId="5" applyFont="1" applyFill="1" applyAlignment="1" applyProtection="1">
      <alignment vertical="center"/>
      <protection locked="0"/>
    </xf>
    <xf numFmtId="0" fontId="13" fillId="2" borderId="0" xfId="5" applyFont="1" applyFill="1" applyAlignment="1" applyProtection="1">
      <alignment vertical="center"/>
      <protection locked="0"/>
    </xf>
    <xf numFmtId="0" fontId="6" fillId="2" borderId="0" xfId="5" applyFont="1" applyFill="1" applyAlignment="1" applyProtection="1">
      <alignment vertical="center"/>
      <protection locked="0"/>
    </xf>
    <xf numFmtId="0" fontId="2" fillId="2" borderId="0" xfId="5" applyFont="1" applyFill="1" applyAlignment="1">
      <alignment vertical="center"/>
    </xf>
    <xf numFmtId="0" fontId="8" fillId="2" borderId="0" xfId="5" applyFont="1" applyFill="1" applyAlignment="1">
      <alignment vertical="center"/>
    </xf>
    <xf numFmtId="49" fontId="9" fillId="5" borderId="12" xfId="5" applyNumberFormat="1" applyFont="1" applyFill="1" applyBorder="1" applyAlignment="1">
      <alignment horizontal="center" vertical="center"/>
    </xf>
    <xf numFmtId="0" fontId="9" fillId="3" borderId="0" xfId="5" applyFont="1" applyFill="1" applyAlignment="1">
      <alignment horizontal="center" vertical="center"/>
    </xf>
    <xf numFmtId="0" fontId="6" fillId="3" borderId="0" xfId="5" applyFont="1" applyFill="1" applyAlignment="1" applyProtection="1">
      <alignment vertical="center"/>
      <protection locked="0"/>
    </xf>
    <xf numFmtId="0" fontId="2" fillId="3" borderId="0" xfId="5" applyFont="1" applyFill="1" applyAlignment="1">
      <alignment vertical="center"/>
    </xf>
    <xf numFmtId="0" fontId="8" fillId="3" borderId="0" xfId="5" applyFont="1" applyFill="1" applyAlignment="1">
      <alignment vertical="center"/>
    </xf>
    <xf numFmtId="0" fontId="13" fillId="3" borderId="7" xfId="5" quotePrefix="1" applyFont="1" applyFill="1" applyBorder="1" applyAlignment="1" applyProtection="1">
      <alignment vertical="center"/>
      <protection locked="0"/>
    </xf>
    <xf numFmtId="0" fontId="13" fillId="3" borderId="0" xfId="5" applyFont="1" applyFill="1" applyAlignment="1" applyProtection="1">
      <alignment vertical="center"/>
      <protection locked="0"/>
    </xf>
    <xf numFmtId="0" fontId="21" fillId="3" borderId="0" xfId="5" applyFont="1" applyFill="1" applyAlignment="1">
      <alignment vertical="center"/>
    </xf>
    <xf numFmtId="0" fontId="13" fillId="3" borderId="0" xfId="5" applyFont="1" applyFill="1" applyAlignment="1">
      <alignment vertical="center"/>
    </xf>
    <xf numFmtId="0" fontId="13" fillId="3" borderId="7" xfId="5" quotePrefix="1" applyFont="1" applyFill="1" applyBorder="1" applyAlignment="1">
      <alignment horizontal="left" vertical="center"/>
    </xf>
    <xf numFmtId="0" fontId="13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left" vertical="center"/>
    </xf>
    <xf numFmtId="0" fontId="13" fillId="3" borderId="8" xfId="5" quotePrefix="1" applyFont="1" applyFill="1" applyBorder="1" applyAlignment="1">
      <alignment horizontal="left" vertical="center"/>
    </xf>
    <xf numFmtId="0" fontId="13" fillId="3" borderId="3" xfId="5" applyFont="1" applyFill="1" applyBorder="1" applyAlignment="1">
      <alignment horizontal="left" vertical="center"/>
    </xf>
    <xf numFmtId="0" fontId="15" fillId="3" borderId="3" xfId="5" applyFont="1" applyFill="1" applyBorder="1" applyAlignment="1">
      <alignment horizontal="left" vertical="center"/>
    </xf>
    <xf numFmtId="0" fontId="13" fillId="3" borderId="3" xfId="5" applyFont="1" applyFill="1" applyBorder="1" applyAlignment="1">
      <alignment vertical="center"/>
    </xf>
    <xf numFmtId="0" fontId="2" fillId="3" borderId="0" xfId="5" quotePrefix="1" applyFont="1" applyFill="1" applyAlignment="1">
      <alignment horizontal="left" vertical="center"/>
    </xf>
    <xf numFmtId="0" fontId="2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left" vertical="center"/>
    </xf>
    <xf numFmtId="0" fontId="17" fillId="3" borderId="12" xfId="5" applyFont="1" applyFill="1" applyBorder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17" fillId="2" borderId="0" xfId="5" applyFont="1" applyFill="1" applyAlignment="1">
      <alignment vertical="center"/>
    </xf>
    <xf numFmtId="2" fontId="17" fillId="2" borderId="0" xfId="5" applyNumberFormat="1" applyFont="1" applyFill="1" applyAlignment="1">
      <alignment vertical="center"/>
    </xf>
    <xf numFmtId="0" fontId="18" fillId="6" borderId="12" xfId="5" applyFont="1" applyFill="1" applyBorder="1" applyAlignment="1">
      <alignment horizontal="center" vertical="center"/>
    </xf>
    <xf numFmtId="0" fontId="19" fillId="0" borderId="0" xfId="5" applyFont="1" applyAlignment="1">
      <alignment horizontal="left" vertical="center"/>
    </xf>
    <xf numFmtId="0" fontId="4" fillId="2" borderId="0" xfId="5" applyFont="1" applyFill="1" applyAlignment="1">
      <alignment horizontal="center" vertical="center"/>
    </xf>
    <xf numFmtId="2" fontId="2" fillId="2" borderId="0" xfId="5" applyNumberFormat="1" applyFont="1" applyFill="1" applyAlignment="1">
      <alignment vertical="center"/>
    </xf>
    <xf numFmtId="0" fontId="15" fillId="2" borderId="10" xfId="5" applyFont="1" applyFill="1" applyBorder="1" applyAlignment="1">
      <alignment horizontal="center" vertical="center"/>
    </xf>
    <xf numFmtId="0" fontId="15" fillId="2" borderId="4" xfId="5" applyFont="1" applyFill="1" applyBorder="1" applyAlignment="1">
      <alignment horizontal="center" vertical="center"/>
    </xf>
    <xf numFmtId="0" fontId="13" fillId="2" borderId="10" xfId="5" applyFont="1" applyFill="1" applyBorder="1" applyAlignment="1">
      <alignment vertical="center"/>
    </xf>
    <xf numFmtId="0" fontId="13" fillId="2" borderId="4" xfId="5" applyFont="1" applyFill="1" applyBorder="1" applyAlignment="1">
      <alignment vertical="center"/>
    </xf>
    <xf numFmtId="0" fontId="15" fillId="2" borderId="7" xfId="5" applyFont="1" applyFill="1" applyBorder="1" applyAlignment="1">
      <alignment horizontal="center" vertical="center"/>
    </xf>
    <xf numFmtId="0" fontId="15" fillId="2" borderId="0" xfId="5" applyFont="1" applyFill="1" applyAlignment="1">
      <alignment horizontal="center" vertical="center"/>
    </xf>
    <xf numFmtId="0" fontId="13" fillId="2" borderId="7" xfId="5" applyFont="1" applyFill="1" applyBorder="1" applyAlignment="1">
      <alignment vertical="center"/>
    </xf>
    <xf numFmtId="0" fontId="19" fillId="3" borderId="12" xfId="5" applyFont="1" applyFill="1" applyBorder="1" applyAlignment="1">
      <alignment horizontal="center" vertical="center" wrapText="1"/>
    </xf>
    <xf numFmtId="0" fontId="19" fillId="0" borderId="12" xfId="5" applyFont="1" applyBorder="1" applyAlignment="1">
      <alignment horizontal="center" vertical="center" wrapText="1"/>
    </xf>
    <xf numFmtId="0" fontId="19" fillId="0" borderId="11" xfId="5" applyFont="1" applyBorder="1" applyAlignment="1">
      <alignment horizontal="center" vertical="center" wrapText="1"/>
    </xf>
    <xf numFmtId="0" fontId="19" fillId="0" borderId="6" xfId="5" applyFont="1" applyBorder="1" applyAlignment="1">
      <alignment horizontal="center" vertical="center" wrapText="1"/>
    </xf>
    <xf numFmtId="0" fontId="13" fillId="2" borderId="0" xfId="5" applyFont="1" applyFill="1" applyAlignment="1">
      <alignment horizontal="center" vertical="center"/>
    </xf>
    <xf numFmtId="167" fontId="25" fillId="2" borderId="14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vertical="center"/>
    </xf>
    <xf numFmtId="167" fontId="21" fillId="2" borderId="14" xfId="5" applyNumberFormat="1" applyFont="1" applyFill="1" applyBorder="1" applyAlignment="1">
      <alignment horizontal="right" vertical="center"/>
    </xf>
    <xf numFmtId="167" fontId="21" fillId="2" borderId="2" xfId="5" applyNumberFormat="1" applyFont="1" applyFill="1" applyBorder="1" applyAlignment="1">
      <alignment horizontal="right" vertical="center"/>
    </xf>
    <xf numFmtId="167" fontId="21" fillId="2" borderId="0" xfId="5" applyNumberFormat="1" applyFont="1" applyFill="1" applyAlignment="1">
      <alignment horizontal="right" vertical="center"/>
    </xf>
    <xf numFmtId="167" fontId="13" fillId="2" borderId="2" xfId="5" applyNumberFormat="1" applyFont="1" applyFill="1" applyBorder="1" applyAlignment="1">
      <alignment vertical="center"/>
    </xf>
    <xf numFmtId="0" fontId="13" fillId="2" borderId="14" xfId="5" applyFont="1" applyFill="1" applyBorder="1" applyAlignment="1">
      <alignment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2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9" fontId="22" fillId="2" borderId="13" xfId="5" applyNumberFormat="1" applyFont="1" applyFill="1" applyBorder="1" applyAlignment="1">
      <alignment horizontal="right" vertical="center"/>
    </xf>
    <xf numFmtId="169" fontId="22" fillId="2" borderId="4" xfId="5" applyNumberFormat="1" applyFont="1" applyFill="1" applyBorder="1" applyAlignment="1">
      <alignment horizontal="right" vertical="center"/>
    </xf>
    <xf numFmtId="0" fontId="13" fillId="2" borderId="13" xfId="5" applyFont="1" applyFill="1" applyBorder="1" applyAlignment="1">
      <alignment vertical="center"/>
    </xf>
    <xf numFmtId="169" fontId="13" fillId="2" borderId="13" xfId="5" applyNumberFormat="1" applyFont="1" applyFill="1" applyBorder="1" applyAlignment="1">
      <alignment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7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0" fontId="22" fillId="3" borderId="4" xfId="5" applyFont="1" applyFill="1" applyBorder="1" applyAlignment="1">
      <alignment vertical="center"/>
    </xf>
    <xf numFmtId="169" fontId="22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vertical="center"/>
    </xf>
    <xf numFmtId="4" fontId="2" fillId="2" borderId="0" xfId="5" applyNumberFormat="1" applyFont="1" applyFill="1" applyAlignment="1">
      <alignment vertical="center"/>
    </xf>
    <xf numFmtId="0" fontId="5" fillId="2" borderId="0" xfId="5" applyFont="1" applyFill="1" applyAlignment="1" applyProtection="1">
      <alignment horizontal="left" vertical="center"/>
      <protection locked="0"/>
    </xf>
    <xf numFmtId="0" fontId="24" fillId="2" borderId="10" xfId="5" applyFont="1" applyFill="1" applyBorder="1" applyAlignment="1" applyProtection="1">
      <alignment horizontal="left" vertical="center"/>
      <protection locked="0"/>
    </xf>
    <xf numFmtId="0" fontId="24" fillId="2" borderId="4" xfId="5" applyFont="1" applyFill="1" applyBorder="1" applyAlignment="1" applyProtection="1">
      <alignment horizontal="left" vertical="center"/>
      <protection locked="0"/>
    </xf>
    <xf numFmtId="4" fontId="13" fillId="2" borderId="10" xfId="5" applyNumberFormat="1" applyFont="1" applyFill="1" applyBorder="1" applyAlignment="1">
      <alignment vertical="center"/>
    </xf>
    <xf numFmtId="4" fontId="13" fillId="2" borderId="4" xfId="5" applyNumberFormat="1" applyFont="1" applyFill="1" applyBorder="1" applyAlignment="1">
      <alignment vertical="center"/>
    </xf>
    <xf numFmtId="0" fontId="24" fillId="2" borderId="7" xfId="5" applyFont="1" applyFill="1" applyBorder="1" applyAlignment="1" applyProtection="1">
      <alignment horizontal="left" vertical="center"/>
      <protection locked="0"/>
    </xf>
    <xf numFmtId="0" fontId="24" fillId="2" borderId="0" xfId="5" applyFont="1" applyFill="1" applyAlignment="1" applyProtection="1">
      <alignment horizontal="left" vertical="center"/>
      <protection locked="0"/>
    </xf>
    <xf numFmtId="4" fontId="13" fillId="2" borderId="7" xfId="5" applyNumberFormat="1" applyFont="1" applyFill="1" applyBorder="1" applyAlignment="1">
      <alignment vertical="center"/>
    </xf>
    <xf numFmtId="4" fontId="13" fillId="2" borderId="0" xfId="5" applyNumberFormat="1" applyFont="1" applyFill="1" applyAlignment="1">
      <alignment vertical="center"/>
    </xf>
    <xf numFmtId="0" fontId="19" fillId="2" borderId="12" xfId="5" applyFont="1" applyFill="1" applyBorder="1" applyAlignment="1">
      <alignment horizontal="center" vertical="center" wrapText="1"/>
    </xf>
    <xf numFmtId="0" fontId="19" fillId="2" borderId="6" xfId="5" applyFont="1" applyFill="1" applyBorder="1" applyAlignment="1">
      <alignment horizontal="center" vertical="center" wrapText="1"/>
    </xf>
    <xf numFmtId="168" fontId="21" fillId="2" borderId="0" xfId="5" applyNumberFormat="1" applyFont="1" applyFill="1" applyAlignment="1">
      <alignment horizontal="right" vertical="center"/>
    </xf>
    <xf numFmtId="168" fontId="21" fillId="2" borderId="14" xfId="5" applyNumberFormat="1" applyFont="1" applyFill="1" applyBorder="1" applyAlignment="1">
      <alignment horizontal="right" vertical="center"/>
    </xf>
    <xf numFmtId="168" fontId="13" fillId="2" borderId="0" xfId="5" applyNumberFormat="1" applyFont="1" applyFill="1" applyAlignment="1">
      <alignment vertical="center"/>
    </xf>
    <xf numFmtId="168" fontId="13" fillId="2" borderId="14" xfId="5" applyNumberFormat="1" applyFont="1" applyFill="1" applyBorder="1" applyAlignment="1">
      <alignment vertical="center"/>
    </xf>
    <xf numFmtId="168" fontId="22" fillId="2" borderId="0" xfId="5" applyNumberFormat="1" applyFont="1" applyFill="1" applyAlignment="1">
      <alignment horizontal="right" vertical="center"/>
    </xf>
    <xf numFmtId="168" fontId="22" fillId="2" borderId="14" xfId="5" applyNumberFormat="1" applyFont="1" applyFill="1" applyBorder="1" applyAlignment="1">
      <alignment horizontal="right" vertical="center"/>
    </xf>
    <xf numFmtId="168" fontId="22" fillId="2" borderId="15" xfId="5" applyNumberFormat="1" applyFont="1" applyFill="1" applyBorder="1" applyAlignment="1">
      <alignment horizontal="right" vertical="center"/>
    </xf>
    <xf numFmtId="169" fontId="22" fillId="2" borderId="5" xfId="5" applyNumberFormat="1" applyFont="1" applyFill="1" applyBorder="1" applyAlignment="1">
      <alignment horizontal="right" vertical="center"/>
    </xf>
    <xf numFmtId="169" fontId="22" fillId="2" borderId="10" xfId="5" applyNumberFormat="1" applyFont="1" applyFill="1" applyBorder="1" applyAlignment="1">
      <alignment horizontal="right" vertical="center"/>
    </xf>
    <xf numFmtId="0" fontId="22" fillId="3" borderId="0" xfId="5" applyFont="1" applyFill="1" applyAlignment="1">
      <alignment vertical="center"/>
    </xf>
    <xf numFmtId="169" fontId="22" fillId="2" borderId="0" xfId="5" applyNumberFormat="1" applyFont="1" applyFill="1" applyAlignment="1">
      <alignment horizontal="right" vertical="center"/>
    </xf>
    <xf numFmtId="169" fontId="13" fillId="2" borderId="0" xfId="5" applyNumberFormat="1" applyFont="1" applyFill="1" applyAlignment="1">
      <alignment vertical="center"/>
    </xf>
    <xf numFmtId="0" fontId="3" fillId="3" borderId="0" xfId="5" applyFont="1" applyFill="1" applyAlignment="1">
      <alignment vertical="center"/>
    </xf>
    <xf numFmtId="169" fontId="7" fillId="3" borderId="0" xfId="5" applyNumberFormat="1" applyFont="1" applyFill="1" applyAlignment="1">
      <alignment horizontal="right" vertical="center"/>
    </xf>
    <xf numFmtId="169" fontId="2" fillId="3" borderId="0" xfId="5" applyNumberFormat="1" applyFont="1" applyFill="1" applyAlignment="1">
      <alignment vertical="center"/>
    </xf>
    <xf numFmtId="169" fontId="22" fillId="3" borderId="10" xfId="5" applyNumberFormat="1" applyFont="1" applyFill="1" applyBorder="1" applyAlignment="1">
      <alignment horizontal="right" vertical="center"/>
    </xf>
    <xf numFmtId="169" fontId="22" fillId="3" borderId="4" xfId="5" applyNumberFormat="1" applyFont="1" applyFill="1" applyBorder="1" applyAlignment="1">
      <alignment horizontal="right" vertical="center"/>
    </xf>
    <xf numFmtId="0" fontId="13" fillId="3" borderId="4" xfId="5" applyFont="1" applyFill="1" applyBorder="1" applyAlignment="1">
      <alignment vertical="center"/>
    </xf>
    <xf numFmtId="167" fontId="13" fillId="2" borderId="0" xfId="5" applyNumberFormat="1" applyFont="1" applyFill="1" applyAlignment="1">
      <alignment vertical="center"/>
    </xf>
    <xf numFmtId="167" fontId="22" fillId="2" borderId="0" xfId="5" applyNumberFormat="1" applyFont="1" applyFill="1" applyAlignment="1">
      <alignment horizontal="right" vertical="center"/>
    </xf>
    <xf numFmtId="167" fontId="21" fillId="2" borderId="7" xfId="5" applyNumberFormat="1" applyFont="1" applyFill="1" applyBorder="1" applyAlignment="1">
      <alignment horizontal="right" vertical="center"/>
    </xf>
    <xf numFmtId="169" fontId="13" fillId="2" borderId="10" xfId="5" applyNumberFormat="1" applyFont="1" applyFill="1" applyBorder="1" applyAlignment="1">
      <alignment vertical="center"/>
    </xf>
    <xf numFmtId="0" fontId="13" fillId="2" borderId="0" xfId="5" applyFont="1" applyFill="1" applyAlignment="1">
      <alignment horizontal="right" vertical="center"/>
    </xf>
    <xf numFmtId="0" fontId="13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right" vertical="center"/>
    </xf>
    <xf numFmtId="0" fontId="2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center" vertical="center"/>
    </xf>
    <xf numFmtId="0" fontId="16" fillId="2" borderId="14" xfId="5" applyFont="1" applyFill="1" applyBorder="1" applyAlignment="1">
      <alignment horizontal="right" vertical="center"/>
    </xf>
    <xf numFmtId="164" fontId="16" fillId="2" borderId="14" xfId="5" applyNumberFormat="1" applyFont="1" applyFill="1" applyBorder="1" applyAlignment="1">
      <alignment horizontal="left" vertical="center"/>
    </xf>
    <xf numFmtId="167" fontId="22" fillId="2" borderId="3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vertical="center"/>
    </xf>
    <xf numFmtId="0" fontId="27" fillId="3" borderId="0" xfId="5" applyFont="1" applyFill="1" applyAlignment="1">
      <alignment vertical="center"/>
    </xf>
    <xf numFmtId="0" fontId="27" fillId="2" borderId="0" xfId="5" applyFont="1" applyFill="1" applyAlignment="1">
      <alignment vertical="center"/>
    </xf>
    <xf numFmtId="0" fontId="28" fillId="3" borderId="0" xfId="5" applyFont="1" applyFill="1" applyAlignment="1">
      <alignment horizontal="center" vertical="center" wrapText="1"/>
    </xf>
    <xf numFmtId="165" fontId="29" fillId="2" borderId="0" xfId="5" applyNumberFormat="1" applyFont="1" applyFill="1" applyAlignment="1">
      <alignment vertical="center"/>
    </xf>
    <xf numFmtId="0" fontId="27" fillId="3" borderId="0" xfId="5" applyFont="1" applyFill="1" applyAlignment="1">
      <alignment horizontal="center" vertical="center" wrapText="1"/>
    </xf>
    <xf numFmtId="165" fontId="27" fillId="2" borderId="0" xfId="5" applyNumberFormat="1" applyFont="1" applyFill="1" applyAlignment="1">
      <alignment vertical="center"/>
    </xf>
    <xf numFmtId="4" fontId="27" fillId="2" borderId="0" xfId="5" applyNumberFormat="1" applyFont="1" applyFill="1" applyAlignment="1">
      <alignment vertical="center"/>
    </xf>
    <xf numFmtId="2" fontId="27" fillId="2" borderId="0" xfId="5" applyNumberFormat="1" applyFont="1" applyFill="1" applyAlignment="1">
      <alignment vertical="center"/>
    </xf>
    <xf numFmtId="0" fontId="13" fillId="4" borderId="14" xfId="5" applyFont="1" applyFill="1" applyBorder="1" applyAlignment="1">
      <alignment horizontal="center" vertical="center" wrapText="1"/>
    </xf>
    <xf numFmtId="49" fontId="13" fillId="4" borderId="15" xfId="5" applyNumberFormat="1" applyFont="1" applyFill="1" applyBorder="1" applyAlignment="1">
      <alignment horizontal="center" vertical="center" wrapText="1"/>
    </xf>
    <xf numFmtId="164" fontId="16" fillId="4" borderId="14" xfId="5" applyNumberFormat="1" applyFont="1" applyFill="1" applyBorder="1" applyAlignment="1">
      <alignment horizontal="right" vertical="center"/>
    </xf>
    <xf numFmtId="0" fontId="15" fillId="4" borderId="10" xfId="5" applyFont="1" applyFill="1" applyBorder="1" applyAlignment="1">
      <alignment vertical="center"/>
    </xf>
    <xf numFmtId="164" fontId="16" fillId="4" borderId="7" xfId="5" applyNumberFormat="1" applyFont="1" applyFill="1" applyBorder="1" applyAlignment="1">
      <alignment horizontal="right" vertical="center"/>
    </xf>
    <xf numFmtId="164" fontId="16" fillId="4" borderId="8" xfId="5" applyNumberFormat="1" applyFont="1" applyFill="1" applyBorder="1" applyAlignment="1">
      <alignment horizontal="right" vertical="center"/>
    </xf>
    <xf numFmtId="164" fontId="13" fillId="4" borderId="14" xfId="5" applyNumberFormat="1" applyFont="1" applyFill="1" applyBorder="1" applyAlignment="1">
      <alignment horizontal="right" vertical="center"/>
    </xf>
    <xf numFmtId="164" fontId="13" fillId="4" borderId="7" xfId="5" applyNumberFormat="1" applyFont="1" applyFill="1" applyBorder="1" applyAlignment="1">
      <alignment horizontal="right" vertical="center"/>
    </xf>
    <xf numFmtId="169" fontId="16" fillId="2" borderId="14" xfId="5" applyNumberFormat="1" applyFont="1" applyFill="1" applyBorder="1" applyAlignment="1">
      <alignment vertical="center"/>
    </xf>
    <xf numFmtId="169" fontId="16" fillId="2" borderId="15" xfId="5" applyNumberFormat="1" applyFont="1" applyFill="1" applyBorder="1" applyAlignment="1">
      <alignment vertical="center"/>
    </xf>
    <xf numFmtId="0" fontId="13" fillId="4" borderId="14" xfId="5" applyFont="1" applyFill="1" applyBorder="1" applyAlignment="1" applyProtection="1">
      <alignment horizontal="center" vertical="center"/>
      <protection locked="0"/>
    </xf>
    <xf numFmtId="164" fontId="16" fillId="4" borderId="15" xfId="5" applyNumberFormat="1" applyFont="1" applyFill="1" applyBorder="1" applyAlignment="1">
      <alignment horizontal="right" vertical="center"/>
    </xf>
    <xf numFmtId="0" fontId="15" fillId="4" borderId="14" xfId="5" applyFont="1" applyFill="1" applyBorder="1" applyAlignment="1">
      <alignment vertical="center"/>
    </xf>
    <xf numFmtId="164" fontId="13" fillId="4" borderId="15" xfId="5" applyNumberFormat="1" applyFont="1" applyFill="1" applyBorder="1" applyAlignment="1">
      <alignment horizontal="right" vertical="center"/>
    </xf>
    <xf numFmtId="0" fontId="30" fillId="3" borderId="0" xfId="5" applyFont="1" applyFill="1" applyAlignment="1" applyProtection="1">
      <alignment horizontal="left" vertical="center"/>
      <protection locked="0"/>
    </xf>
    <xf numFmtId="0" fontId="30" fillId="3" borderId="0" xfId="0" applyFont="1" applyFill="1" applyAlignment="1" applyProtection="1">
      <alignment horizontal="left" vertical="center"/>
      <protection locked="0"/>
    </xf>
    <xf numFmtId="41" fontId="16" fillId="3" borderId="0" xfId="7" quotePrefix="1" applyFont="1" applyFill="1" applyBorder="1" applyAlignment="1">
      <alignment vertical="center" wrapText="1"/>
    </xf>
    <xf numFmtId="0" fontId="19" fillId="2" borderId="0" xfId="2" applyFont="1" applyFill="1" applyAlignment="1" applyProtection="1">
      <alignment vertical="center"/>
      <protection locked="0"/>
    </xf>
    <xf numFmtId="0" fontId="24" fillId="2" borderId="0" xfId="5" applyFont="1" applyFill="1" applyAlignment="1">
      <alignment horizontal="right" vertical="center"/>
    </xf>
    <xf numFmtId="0" fontId="13" fillId="4" borderId="13" xfId="5" applyFont="1" applyFill="1" applyBorder="1" applyAlignment="1">
      <alignment horizontal="center" vertical="center" wrapText="1"/>
    </xf>
    <xf numFmtId="0" fontId="15" fillId="4" borderId="13" xfId="5" applyFont="1" applyFill="1" applyBorder="1" applyAlignment="1">
      <alignment vertical="center"/>
    </xf>
    <xf numFmtId="166" fontId="13" fillId="2" borderId="0" xfId="5" applyNumberFormat="1" applyFont="1" applyFill="1" applyAlignment="1">
      <alignment vertical="center"/>
    </xf>
    <xf numFmtId="0" fontId="15" fillId="2" borderId="0" xfId="5" applyFont="1" applyFill="1" applyAlignment="1">
      <alignment vertical="center"/>
    </xf>
    <xf numFmtId="0" fontId="3" fillId="2" borderId="0" xfId="5" applyFont="1" applyFill="1" applyAlignment="1">
      <alignment vertical="center"/>
    </xf>
    <xf numFmtId="0" fontId="15" fillId="2" borderId="3" xfId="5" applyFont="1" applyFill="1" applyBorder="1" applyAlignment="1">
      <alignment vertical="center"/>
    </xf>
    <xf numFmtId="0" fontId="24" fillId="2" borderId="0" xfId="5" applyFont="1" applyFill="1" applyAlignment="1">
      <alignment vertical="center"/>
    </xf>
    <xf numFmtId="167" fontId="15" fillId="4" borderId="13" xfId="0" applyNumberFormat="1" applyFont="1" applyFill="1" applyBorder="1" applyAlignment="1">
      <alignment vertical="center"/>
    </xf>
    <xf numFmtId="167" fontId="15" fillId="4" borderId="14" xfId="0" applyNumberFormat="1" applyFont="1" applyFill="1" applyBorder="1" applyAlignment="1">
      <alignment vertical="center"/>
    </xf>
    <xf numFmtId="169" fontId="15" fillId="4" borderId="13" xfId="0" applyNumberFormat="1" applyFont="1" applyFill="1" applyBorder="1" applyAlignment="1">
      <alignment vertical="center"/>
    </xf>
    <xf numFmtId="169" fontId="15" fillId="4" borderId="14" xfId="0" applyNumberFormat="1" applyFont="1" applyFill="1" applyBorder="1" applyAlignment="1">
      <alignment vertical="center"/>
    </xf>
    <xf numFmtId="169" fontId="31" fillId="4" borderId="14" xfId="0" applyNumberFormat="1" applyFont="1" applyFill="1" applyBorder="1" applyAlignment="1">
      <alignment vertical="center"/>
    </xf>
    <xf numFmtId="169" fontId="31" fillId="4" borderId="15" xfId="0" applyNumberFormat="1" applyFont="1" applyFill="1" applyBorder="1" applyAlignment="1">
      <alignment vertical="center"/>
    </xf>
    <xf numFmtId="0" fontId="15" fillId="3" borderId="0" xfId="5" applyFont="1" applyFill="1" applyAlignment="1">
      <alignment vertical="center"/>
    </xf>
    <xf numFmtId="0" fontId="32" fillId="2" borderId="0" xfId="5" applyFont="1" applyFill="1" applyAlignment="1">
      <alignment vertical="center"/>
    </xf>
    <xf numFmtId="4" fontId="3" fillId="2" borderId="0" xfId="5" applyNumberFormat="1" applyFont="1" applyFill="1" applyAlignment="1">
      <alignment vertical="center"/>
    </xf>
    <xf numFmtId="169" fontId="3" fillId="3" borderId="0" xfId="5" applyNumberFormat="1" applyFont="1" applyFill="1" applyAlignment="1">
      <alignment vertical="center"/>
    </xf>
    <xf numFmtId="0" fontId="3" fillId="2" borderId="0" xfId="5" applyFont="1" applyFill="1" applyAlignment="1">
      <alignment horizontal="center" vertical="center"/>
    </xf>
    <xf numFmtId="0" fontId="15" fillId="3" borderId="3" xfId="5" applyFont="1" applyFill="1" applyBorder="1" applyAlignment="1">
      <alignment vertical="center"/>
    </xf>
    <xf numFmtId="2" fontId="3" fillId="2" borderId="0" xfId="5" applyNumberFormat="1" applyFont="1" applyFill="1" applyAlignment="1">
      <alignment vertical="center"/>
    </xf>
    <xf numFmtId="169" fontId="15" fillId="3" borderId="0" xfId="5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5" fillId="2" borderId="3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167" fontId="15" fillId="4" borderId="5" xfId="0" applyNumberFormat="1" applyFont="1" applyFill="1" applyBorder="1" applyAlignment="1">
      <alignment vertical="center"/>
    </xf>
    <xf numFmtId="0" fontId="15" fillId="3" borderId="0" xfId="0" applyFont="1" applyFill="1" applyAlignment="1">
      <alignment vertical="center"/>
    </xf>
    <xf numFmtId="168" fontId="15" fillId="4" borderId="13" xfId="0" applyNumberFormat="1" applyFont="1" applyFill="1" applyBorder="1" applyAlignment="1">
      <alignment vertical="center"/>
    </xf>
    <xf numFmtId="168" fontId="15" fillId="4" borderId="14" xfId="0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4" fontId="3" fillId="2" borderId="0" xfId="0" applyNumberFormat="1" applyFont="1" applyFill="1" applyAlignment="1">
      <alignment vertical="center"/>
    </xf>
    <xf numFmtId="169" fontId="3" fillId="3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5" fillId="3" borderId="3" xfId="0" applyFont="1" applyFill="1" applyBorder="1" applyAlignment="1">
      <alignment vertical="center"/>
    </xf>
    <xf numFmtId="2" fontId="3" fillId="2" borderId="0" xfId="0" applyNumberFormat="1" applyFont="1" applyFill="1" applyAlignment="1">
      <alignment vertical="center"/>
    </xf>
    <xf numFmtId="169" fontId="15" fillId="3" borderId="0" xfId="0" applyNumberFormat="1" applyFont="1" applyFill="1" applyAlignment="1">
      <alignment vertical="center"/>
    </xf>
    <xf numFmtId="167" fontId="15" fillId="4" borderId="15" xfId="0" applyNumberFormat="1" applyFont="1" applyFill="1" applyBorder="1" applyAlignment="1">
      <alignment vertical="center"/>
    </xf>
    <xf numFmtId="167" fontId="15" fillId="4" borderId="5" xfId="5" applyNumberFormat="1" applyFont="1" applyFill="1" applyBorder="1" applyAlignment="1">
      <alignment vertical="center"/>
    </xf>
    <xf numFmtId="167" fontId="15" fillId="4" borderId="14" xfId="5" applyNumberFormat="1" applyFont="1" applyFill="1" applyBorder="1" applyAlignment="1">
      <alignment vertical="center"/>
    </xf>
    <xf numFmtId="169" fontId="15" fillId="4" borderId="13" xfId="5" applyNumberFormat="1" applyFont="1" applyFill="1" applyBorder="1" applyAlignment="1">
      <alignment vertical="center"/>
    </xf>
    <xf numFmtId="169" fontId="15" fillId="4" borderId="14" xfId="5" applyNumberFormat="1" applyFont="1" applyFill="1" applyBorder="1" applyAlignment="1">
      <alignment vertical="center"/>
    </xf>
    <xf numFmtId="169" fontId="31" fillId="4" borderId="14" xfId="5" applyNumberFormat="1" applyFont="1" applyFill="1" applyBorder="1" applyAlignment="1">
      <alignment vertical="center"/>
    </xf>
    <xf numFmtId="169" fontId="31" fillId="4" borderId="15" xfId="5" applyNumberFormat="1" applyFont="1" applyFill="1" applyBorder="1" applyAlignment="1">
      <alignment vertical="center"/>
    </xf>
    <xf numFmtId="168" fontId="15" fillId="4" borderId="13" xfId="5" applyNumberFormat="1" applyFont="1" applyFill="1" applyBorder="1" applyAlignment="1">
      <alignment vertical="center"/>
    </xf>
    <xf numFmtId="168" fontId="15" fillId="4" borderId="14" xfId="5" applyNumberFormat="1" applyFont="1" applyFill="1" applyBorder="1" applyAlignment="1">
      <alignment vertical="center"/>
    </xf>
    <xf numFmtId="167" fontId="15" fillId="4" borderId="13" xfId="5" applyNumberFormat="1" applyFont="1" applyFill="1" applyBorder="1" applyAlignment="1">
      <alignment vertical="center"/>
    </xf>
    <xf numFmtId="167" fontId="15" fillId="4" borderId="15" xfId="5" applyNumberFormat="1" applyFont="1" applyFill="1" applyBorder="1" applyAlignment="1">
      <alignment vertical="center"/>
    </xf>
    <xf numFmtId="164" fontId="13" fillId="4" borderId="14" xfId="5" applyNumberFormat="1" applyFont="1" applyFill="1" applyBorder="1" applyAlignment="1">
      <alignment horizontal="center" vertical="center"/>
    </xf>
    <xf numFmtId="0" fontId="33" fillId="2" borderId="0" xfId="2" applyFont="1" applyFill="1" applyAlignment="1" applyProtection="1">
      <alignment vertical="center"/>
      <protection locked="0"/>
    </xf>
    <xf numFmtId="0" fontId="9" fillId="5" borderId="0" xfId="5" applyFont="1" applyFill="1" applyAlignment="1">
      <alignment horizontal="center" vertical="center"/>
    </xf>
    <xf numFmtId="0" fontId="13" fillId="2" borderId="5" xfId="5" applyFont="1" applyFill="1" applyBorder="1" applyAlignment="1">
      <alignment horizontal="center" vertical="center" wrapText="1"/>
    </xf>
    <xf numFmtId="0" fontId="13" fillId="2" borderId="2" xfId="5" applyFont="1" applyFill="1" applyBorder="1" applyAlignment="1">
      <alignment horizontal="center" vertical="center" wrapText="1"/>
    </xf>
    <xf numFmtId="0" fontId="13" fillId="2" borderId="9" xfId="5" applyFont="1" applyFill="1" applyBorder="1" applyAlignment="1">
      <alignment horizontal="center" vertical="center" wrapText="1"/>
    </xf>
    <xf numFmtId="0" fontId="15" fillId="4" borderId="5" xfId="5" applyFont="1" applyFill="1" applyBorder="1" applyAlignment="1">
      <alignment horizontal="center" vertical="center"/>
    </xf>
    <xf numFmtId="0" fontId="15" fillId="4" borderId="2" xfId="5" applyFont="1" applyFill="1" applyBorder="1" applyAlignment="1">
      <alignment horizontal="center" vertical="center"/>
    </xf>
    <xf numFmtId="0" fontId="15" fillId="4" borderId="9" xfId="5" applyFont="1" applyFill="1" applyBorder="1" applyAlignment="1">
      <alignment horizontal="center"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horizontal="right" vertical="center"/>
    </xf>
    <xf numFmtId="167" fontId="22" fillId="2" borderId="14" xfId="5" quotePrefix="1" applyNumberFormat="1" applyFont="1" applyFill="1" applyBorder="1" applyAlignment="1">
      <alignment horizontal="right" vertical="center"/>
    </xf>
    <xf numFmtId="167" fontId="22" fillId="2" borderId="15" xfId="5" quotePrefix="1" applyNumberFormat="1" applyFont="1" applyFill="1" applyBorder="1" applyAlignment="1">
      <alignment horizontal="right"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horizontal="right" vertical="center"/>
    </xf>
    <xf numFmtId="169" fontId="13" fillId="2" borderId="15" xfId="5" applyNumberFormat="1" applyFont="1" applyFill="1" applyBorder="1" applyAlignment="1">
      <alignment horizontal="right" vertical="center"/>
    </xf>
    <xf numFmtId="167" fontId="22" fillId="2" borderId="7" xfId="5" quotePrefix="1" applyNumberFormat="1" applyFont="1" applyFill="1" applyBorder="1" applyAlignment="1">
      <alignment horizontal="right" vertical="center"/>
    </xf>
    <xf numFmtId="167" fontId="22" fillId="2" borderId="8" xfId="5" quotePrefix="1" applyNumberFormat="1" applyFont="1" applyFill="1" applyBorder="1" applyAlignment="1">
      <alignment horizontal="right" vertical="center"/>
    </xf>
    <xf numFmtId="168" fontId="13" fillId="2" borderId="2" xfId="5" applyNumberFormat="1" applyFont="1" applyFill="1" applyBorder="1" applyAlignment="1">
      <alignment horizontal="right" vertical="center"/>
    </xf>
    <xf numFmtId="168" fontId="13" fillId="2" borderId="9" xfId="5" applyNumberFormat="1" applyFont="1" applyFill="1" applyBorder="1" applyAlignment="1">
      <alignment horizontal="right" vertical="center"/>
    </xf>
    <xf numFmtId="41" fontId="20" fillId="3" borderId="6" xfId="7" quotePrefix="1" applyFont="1" applyFill="1" applyBorder="1" applyAlignment="1">
      <alignment horizontal="left" vertical="center" wrapText="1"/>
    </xf>
    <xf numFmtId="41" fontId="20" fillId="3" borderId="1" xfId="7" quotePrefix="1" applyFont="1" applyFill="1" applyBorder="1" applyAlignment="1">
      <alignment horizontal="left" vertical="center" wrapText="1"/>
    </xf>
    <xf numFmtId="41" fontId="20" fillId="3" borderId="11" xfId="7" quotePrefix="1" applyFont="1" applyFill="1" applyBorder="1" applyAlignment="1">
      <alignment horizontal="left" vertical="center" wrapText="1"/>
    </xf>
    <xf numFmtId="169" fontId="22" fillId="2" borderId="7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167" fontId="22" fillId="2" borderId="7" xfId="5" applyNumberFormat="1" applyFont="1" applyFill="1" applyBorder="1" applyAlignment="1">
      <alignment horizontal="right" vertical="center"/>
    </xf>
    <xf numFmtId="167" fontId="22" fillId="2" borderId="8" xfId="5" applyNumberFormat="1" applyFont="1" applyFill="1" applyBorder="1" applyAlignment="1">
      <alignment horizontal="right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69" fontId="13" fillId="2" borderId="14" xfId="0" applyNumberFormat="1" applyFont="1" applyFill="1" applyBorder="1" applyAlignment="1">
      <alignment horizontal="right" vertical="center"/>
    </xf>
    <xf numFmtId="169" fontId="13" fillId="2" borderId="15" xfId="0" applyNumberFormat="1" applyFont="1" applyFill="1" applyBorder="1" applyAlignment="1">
      <alignment horizontal="right"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15" xfId="0" applyNumberFormat="1" applyFont="1" applyFill="1" applyBorder="1" applyAlignment="1">
      <alignment horizontal="right" vertical="center"/>
    </xf>
    <xf numFmtId="167" fontId="22" fillId="2" borderId="14" xfId="0" quotePrefix="1" applyNumberFormat="1" applyFont="1" applyFill="1" applyBorder="1" applyAlignment="1">
      <alignment horizontal="right" vertical="center"/>
    </xf>
    <xf numFmtId="167" fontId="22" fillId="2" borderId="14" xfId="0" applyNumberFormat="1" applyFont="1" applyFill="1" applyBorder="1" applyAlignment="1">
      <alignment horizontal="right" vertical="center"/>
    </xf>
    <xf numFmtId="167" fontId="22" fillId="2" borderId="15" xfId="0" applyNumberFormat="1" applyFont="1" applyFill="1" applyBorder="1" applyAlignment="1">
      <alignment horizontal="right" vertical="center"/>
    </xf>
    <xf numFmtId="167" fontId="22" fillId="2" borderId="15" xfId="0" quotePrefix="1" applyNumberFormat="1" applyFont="1" applyFill="1" applyBorder="1" applyAlignment="1">
      <alignment horizontal="right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167" fontId="13" fillId="2" borderId="14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167" fontId="22" fillId="2" borderId="7" xfId="0" quotePrefix="1" applyNumberFormat="1" applyFont="1" applyFill="1" applyBorder="1" applyAlignment="1">
      <alignment horizontal="right" vertical="center"/>
    </xf>
    <xf numFmtId="167" fontId="22" fillId="2" borderId="8" xfId="0" quotePrefix="1" applyNumberFormat="1" applyFont="1" applyFill="1" applyBorder="1" applyAlignment="1">
      <alignment horizontal="right" vertical="center"/>
    </xf>
    <xf numFmtId="167" fontId="22" fillId="2" borderId="7" xfId="0" applyNumberFormat="1" applyFont="1" applyFill="1" applyBorder="1" applyAlignment="1">
      <alignment horizontal="right" vertical="center"/>
    </xf>
    <xf numFmtId="167" fontId="22" fillId="2" borderId="8" xfId="0" applyNumberFormat="1" applyFont="1" applyFill="1" applyBorder="1" applyAlignment="1">
      <alignment horizontal="right" vertical="center"/>
    </xf>
    <xf numFmtId="168" fontId="13" fillId="2" borderId="2" xfId="0" applyNumberFormat="1" applyFont="1" applyFill="1" applyBorder="1" applyAlignment="1">
      <alignment horizontal="right" vertical="center"/>
    </xf>
    <xf numFmtId="168" fontId="13" fillId="2" borderId="9" xfId="0" applyNumberFormat="1" applyFont="1" applyFill="1" applyBorder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41" fontId="20" fillId="3" borderId="6" xfId="1" quotePrefix="1" applyFont="1" applyFill="1" applyBorder="1" applyAlignment="1">
      <alignment horizontal="left" vertical="center" wrapText="1"/>
    </xf>
    <xf numFmtId="41" fontId="20" fillId="3" borderId="1" xfId="1" quotePrefix="1" applyFont="1" applyFill="1" applyBorder="1" applyAlignment="1">
      <alignment horizontal="left" vertical="center" wrapText="1"/>
    </xf>
    <xf numFmtId="41" fontId="20" fillId="3" borderId="11" xfId="1" quotePrefix="1" applyFont="1" applyFill="1" applyBorder="1" applyAlignment="1">
      <alignment horizontal="left" vertical="center" wrapText="1"/>
    </xf>
  </cellXfs>
  <cellStyles count="8">
    <cellStyle name="=C:\WINNT35\SYSTEM32\COMMAND.COM" xfId="2" xr:uid="{00000000-0005-0000-0000-000000000000}"/>
    <cellStyle name="Collegamento ipertestuale" xfId="6" builtinId="8"/>
    <cellStyle name="Migliaia [0]" xfId="1" builtinId="6"/>
    <cellStyle name="Migliaia [0] 2" xfId="7" xr:uid="{2C5EFDF8-7DD8-4DEA-9DBF-909775D9A819}"/>
    <cellStyle name="Normal 2" xfId="4" xr:uid="{4FA32CF8-AFE5-49D4-91B6-8726B1A08222}"/>
    <cellStyle name="Normale" xfId="0" builtinId="0"/>
    <cellStyle name="Normale 2" xfId="5" xr:uid="{B490D452-4A7C-4436-A1C2-43C209F7A26A}"/>
    <cellStyle name="Normale 3" xfId="3" xr:uid="{210A00E7-CD2A-4912-BC89-EA9D240D3543}"/>
  </cellStyles>
  <dxfs count="0"/>
  <tableStyles count="0" defaultTableStyle="TableStyleMedium2" defaultPivotStyle="PivotStyleLight16"/>
  <colors>
    <mruColors>
      <color rgb="FFFF66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9700-83BE-4D0F-8656-E495703F72A7}">
  <sheetPr>
    <pageSetUpPr fitToPage="1"/>
  </sheetPr>
  <dimension ref="B1:AI200"/>
  <sheetViews>
    <sheetView tabSelected="1"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117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aprile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109</v>
      </c>
      <c r="G19" s="176"/>
      <c r="H19" s="177"/>
      <c r="I19" s="177"/>
      <c r="J19" s="177"/>
      <c r="K19" s="177"/>
      <c r="L19" s="177"/>
      <c r="M19" s="177"/>
      <c r="N19" s="177"/>
      <c r="O19" s="329" t="s">
        <v>110</v>
      </c>
      <c r="P19" s="176"/>
      <c r="Q19" s="177"/>
      <c r="R19" s="177"/>
      <c r="S19" s="329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Aprile 2026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0.49232500000000001</v>
      </c>
      <c r="D23" s="335">
        <f>ROUND(B15*C172,6)</f>
        <v>3.1510000000000003E-2</v>
      </c>
      <c r="E23" s="335">
        <f>C173</f>
        <v>7.9459999999999999E-3</v>
      </c>
      <c r="F23" s="337">
        <f>SUM(C23:E28)</f>
        <v>0.53178100000000006</v>
      </c>
      <c r="G23" s="339" t="s">
        <v>26</v>
      </c>
      <c r="H23" s="194">
        <f t="shared" ref="H23:H28" si="0">C178</f>
        <v>0</v>
      </c>
      <c r="I23" s="335">
        <f>ROUND(B15*C184,6)</f>
        <v>7.4395000000000003E-2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0.11202000000000001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0.68051000000000006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0.21933500000000003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0.83742500000000009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0.21024300000000001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0.808033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0.21065600000000001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0.80284600000000006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0.18572100000000002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0.77121100000000009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0.14935299999999999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0.724943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55.39</v>
      </c>
      <c r="F30" s="343">
        <f>SUM(C30:E32)</f>
        <v>55.39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114.36000000000001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621.73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1168.3799999999999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109</v>
      </c>
      <c r="G37" s="213"/>
      <c r="H37" s="214"/>
      <c r="I37" s="214"/>
      <c r="J37" s="214"/>
      <c r="K37" s="214"/>
      <c r="L37" s="214"/>
      <c r="M37" s="214"/>
      <c r="N37" s="214"/>
      <c r="O37" s="329" t="s">
        <v>110</v>
      </c>
      <c r="P37" s="213"/>
      <c r="Q37" s="214"/>
      <c r="R37" s="214"/>
      <c r="S37" s="329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Aprile 2026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0.49232500000000001</v>
      </c>
      <c r="D41" s="335">
        <f>ROUND(B15*C172,6)</f>
        <v>3.1510000000000003E-2</v>
      </c>
      <c r="E41" s="335">
        <f>C173</f>
        <v>7.9459999999999999E-3</v>
      </c>
      <c r="F41" s="347">
        <f>SUM(C41:E46)</f>
        <v>0.53178100000000006</v>
      </c>
      <c r="G41" s="339" t="s">
        <v>26</v>
      </c>
      <c r="H41" s="225">
        <f t="shared" ref="H41:H46" si="2">D178</f>
        <v>0</v>
      </c>
      <c r="I41" s="335">
        <f>ROUND(B15*D184,6)</f>
        <v>7.4395000000000003E-2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0.11202000000000001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0.68051000000000006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0.19138700000000003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0.809477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0.18466300000000002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0.78245300000000007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0.18496900000000002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0.77715900000000016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0.16652800000000001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0.75201800000000008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0.13963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0.71522000000000008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55.39</v>
      </c>
      <c r="F48" s="343">
        <f>SUM(C48:E50)</f>
        <v>55.39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521.11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1025.8699999999999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109</v>
      </c>
      <c r="G55" s="236"/>
      <c r="H55" s="237"/>
      <c r="I55" s="237"/>
      <c r="J55" s="237"/>
      <c r="K55" s="237"/>
      <c r="L55" s="237"/>
      <c r="M55" s="237"/>
      <c r="N55" s="237"/>
      <c r="O55" s="329" t="s">
        <v>110</v>
      </c>
      <c r="P55" s="236"/>
      <c r="Q55" s="237"/>
      <c r="R55" s="238"/>
      <c r="S55" s="329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Aprile 2026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0.49232500000000001</v>
      </c>
      <c r="D59" s="335">
        <f>ROUND(B15*C172,6)</f>
        <v>3.1510000000000003E-2</v>
      </c>
      <c r="E59" s="335">
        <f>C173</f>
        <v>7.9459999999999999E-3</v>
      </c>
      <c r="F59" s="337">
        <f>SUM(C59:E64)</f>
        <v>0.53178100000000006</v>
      </c>
      <c r="G59" s="339" t="s">
        <v>26</v>
      </c>
      <c r="H59" s="240">
        <f t="shared" ref="H59:H64" si="4">E178</f>
        <v>0</v>
      </c>
      <c r="I59" s="335">
        <f>ROUND(B15*E184,6)</f>
        <v>7.4395000000000003E-2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0.11202000000000001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0.68051000000000006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0.22320300000000001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0.84129300000000007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0.213783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0.8115730000000001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0.21421100000000001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0.80640100000000015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0.18837800000000002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0.77386800000000011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0.150698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0.72628800000000004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55.39</v>
      </c>
      <c r="F66" s="343">
        <f>SUM(C66:E68)</f>
        <v>55.39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107.35000000000002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542.54999999999995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1077.58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109</v>
      </c>
      <c r="G73" s="213"/>
      <c r="H73" s="214"/>
      <c r="I73" s="214"/>
      <c r="J73" s="214"/>
      <c r="K73" s="214"/>
      <c r="L73" s="214"/>
      <c r="M73" s="214"/>
      <c r="N73" s="214"/>
      <c r="O73" s="329" t="s">
        <v>110</v>
      </c>
      <c r="P73" s="213"/>
      <c r="Q73" s="214"/>
      <c r="R73" s="214"/>
      <c r="S73" s="329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Aprile 2026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0.49232500000000001</v>
      </c>
      <c r="D77" s="335">
        <f>ROUND(B15*C172,6)</f>
        <v>3.1510000000000003E-2</v>
      </c>
      <c r="E77" s="335">
        <f>C173</f>
        <v>7.9459999999999999E-3</v>
      </c>
      <c r="F77" s="337">
        <f>SUM(C77:E82)</f>
        <v>0.53178100000000006</v>
      </c>
      <c r="G77" s="339" t="s">
        <v>26</v>
      </c>
      <c r="H77" s="240">
        <f t="shared" ref="H77:H82" si="6">F178</f>
        <v>0</v>
      </c>
      <c r="I77" s="335">
        <f>ROUND(B15*F184,6)</f>
        <v>7.4395000000000003E-2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0.11202000000000001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0.68051000000000006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0.244537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0.86262700000000003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0.23331000000000002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0.83110000000000006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0.23382000000000003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0.82601000000000013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0.20303000000000004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0.78852000000000011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0.15812000000000001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0.73371000000000008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55.39</v>
      </c>
      <c r="F84" s="343">
        <f>SUM(C84:E86)</f>
        <v>55.39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101.54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515.36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1025.99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109</v>
      </c>
      <c r="G91" s="213"/>
      <c r="H91" s="214"/>
      <c r="I91" s="214"/>
      <c r="J91" s="214"/>
      <c r="K91" s="214"/>
      <c r="L91" s="214"/>
      <c r="M91" s="214"/>
      <c r="N91" s="214"/>
      <c r="O91" s="329" t="s">
        <v>110</v>
      </c>
      <c r="P91" s="213"/>
      <c r="Q91" s="214"/>
      <c r="R91" s="214"/>
      <c r="S91" s="329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Aprile 2026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0.49232500000000001</v>
      </c>
      <c r="D95" s="335">
        <f>ROUND(B15*C172,6)</f>
        <v>3.1510000000000003E-2</v>
      </c>
      <c r="E95" s="335">
        <f>C173</f>
        <v>7.9459999999999999E-3</v>
      </c>
      <c r="F95" s="337">
        <f>SUM(C95:E100)</f>
        <v>0.53178100000000006</v>
      </c>
      <c r="G95" s="339" t="s">
        <v>26</v>
      </c>
      <c r="H95" s="193">
        <f t="shared" ref="H95:H100" si="8">G178</f>
        <v>0</v>
      </c>
      <c r="I95" s="335">
        <f>ROUND(B15*G184,6)</f>
        <v>7.4395000000000003E-2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0.11202000000000001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0.68051000000000006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0.30582100000000001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0.92391100000000004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0.28940100000000002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0.88719100000000006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0.29014800000000002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0.88233800000000018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0.245118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0.83060800000000001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0.17944000000000002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0.75503000000000009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55.39</v>
      </c>
      <c r="F102" s="343">
        <f>SUM(C102:E104)</f>
        <v>55.39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120.46000000000001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692.45999999999992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1360.5900000000001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110</v>
      </c>
      <c r="P109" s="213"/>
      <c r="Q109" s="214"/>
      <c r="R109" s="214"/>
      <c r="S109" s="329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Aprile 2026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0.49232500000000001</v>
      </c>
      <c r="D113" s="335">
        <f>ROUND(B15*C172,6)</f>
        <v>3.1510000000000003E-2</v>
      </c>
      <c r="E113" s="335">
        <f>C173</f>
        <v>7.9459999999999999E-3</v>
      </c>
      <c r="F113" s="337">
        <f>SUM(C113:E118)</f>
        <v>0.53178100000000006</v>
      </c>
      <c r="G113" s="339" t="s">
        <v>26</v>
      </c>
      <c r="H113" s="240">
        <f t="shared" ref="H113:H118" si="10">H178</f>
        <v>0</v>
      </c>
      <c r="I113" s="335">
        <f>ROUND(B15*H184,6)</f>
        <v>7.4395000000000003E-2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0.11202000000000001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0.68051000000000006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0.37059900000000001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0.98868900000000004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0.34869100000000003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0.94648100000000013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0.34968700000000003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0.94187700000000019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0.28960600000000003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0.8750960000000001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0.20197500000000002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0.77756500000000006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55.39</v>
      </c>
      <c r="F120" s="343">
        <f>SUM(C120:E122)</f>
        <v>55.39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130.07999999999998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706.56999999999994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1481.11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110</v>
      </c>
      <c r="P127" s="213"/>
      <c r="Q127" s="214"/>
      <c r="R127" s="214"/>
      <c r="S127" s="329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Aprile 2026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0.49232500000000001</v>
      </c>
      <c r="D131" s="335">
        <f>ROUND(B15*C172,6)</f>
        <v>3.1510000000000003E-2</v>
      </c>
      <c r="E131" s="335">
        <f>C173</f>
        <v>7.9459999999999999E-3</v>
      </c>
      <c r="F131" s="337">
        <f>SUM(C131:E136)</f>
        <v>0.53178100000000006</v>
      </c>
      <c r="G131" s="339" t="s">
        <v>26</v>
      </c>
      <c r="H131" s="240">
        <f>I178</f>
        <v>0</v>
      </c>
      <c r="I131" s="335">
        <f>ROUND(B15*I184,6)</f>
        <v>7.4395000000000003E-2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0.11202000000000001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0.68051000000000006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0.37059900000000001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0.98868900000000004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0.34869100000000003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0.94648100000000013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0.34968700000000003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0.94187700000000019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0.28960600000000003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0.8750960000000001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0.20197500000000002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0.77756500000000006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55.39</v>
      </c>
      <c r="F138" s="343">
        <f>SUM(C138:E140)</f>
        <v>55.39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130.07999999999993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706.56999999999994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1481.1100000000004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12.781027999999999</v>
      </c>
    </row>
    <row r="172" spans="2:35" s="253" customFormat="1" ht="12.75" customHeight="1" x14ac:dyDescent="0.25">
      <c r="B172" s="254" t="s">
        <v>14</v>
      </c>
      <c r="C172" s="255">
        <v>0.81801999999999997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55.39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1.931333</v>
      </c>
      <c r="D184" s="255">
        <v>1.931333</v>
      </c>
      <c r="E184" s="255">
        <v>1.931333</v>
      </c>
      <c r="F184" s="255">
        <v>1.931333</v>
      </c>
      <c r="G184" s="255">
        <v>1.931333</v>
      </c>
      <c r="H184" s="255">
        <v>1.931333</v>
      </c>
      <c r="I184" s="255">
        <v>1.931333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C6182-8EBA-4C50-BC3C-59255A6824D7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96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0.39247799999999999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0.43424000000000001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0.58133299999999999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0.72860599999999998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0.70003099999999996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0.69480700000000006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0.66541300000000003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0.62241199999999997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96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0.39247799999999999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0.43424000000000001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0.58133299999999999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0.70298499999999997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0.67658099999999999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0.67125800000000002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0.64781700000000009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0.61349900000000002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96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0.39247799999999999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0.43424000000000001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0.58133299999999999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0.73003200000000001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0.70133599999999996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0.69611800000000001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0.66639199999999998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0.62290800000000002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96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0.39247799999999999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0.43424000000000001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0.58133299999999999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0.75113600000000003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0.72065199999999996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0.71551500000000001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0.68088599999999999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0.63024900000000006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96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0.39247799999999999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0.43424000000000001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0.58133299999999999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0.80246299999999993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0.76763099999999995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0.76269100000000001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0.71613599999999999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0.64810500000000004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96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0.39247799999999999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0.43424000000000001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0.58133299999999999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0.86624999999999996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0.82601300000000011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0.82131900000000002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0.75994300000000004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0.67029499999999997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96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0.39247799999999999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0.43424000000000001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0.58133299999999999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0.86624999999999996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0.82601300000000011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0.82131900000000002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0.75994300000000004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0.67029499999999997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10.188943999999999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DE1E-9404-4CF6-94DE-BF254B49516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94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0.41883900000000002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0.46060100000000004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0.59097200000000005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0.73824500000000004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0.70967000000000002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0.70444600000000002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0.67505199999999999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0.63205100000000003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94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0.41883900000000002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0.46060100000000004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0.59097200000000005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0.71262400000000004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0.68622000000000005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0.68089700000000009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0.65745600000000004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0.62313800000000008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94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0.41883900000000002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0.46060100000000004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0.59097200000000005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0.73967099999999997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0.71097500000000002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0.70575700000000008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0.67603100000000005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0.63254699999999997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94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0.41883900000000002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0.46060100000000004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0.59097200000000005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0.76077499999999998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0.73029100000000002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0.72515400000000008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0.69052500000000006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0.63988800000000001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94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0.41883900000000002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0.46060100000000004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0.59097200000000005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0.81210199999999999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0.77727000000000002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0.77232999999999996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0.72577500000000006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0.657744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94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0.41883900000000002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0.46060100000000004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0.59097200000000005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0.87588900000000003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0.83565200000000006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0.83095800000000009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0.76958199999999999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0.67993400000000004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94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0.41883900000000002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0.46060100000000004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0.59097200000000005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0.87588900000000003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0.83565200000000006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0.83095800000000009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0.76958199999999999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0.67993400000000004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10.873278000000001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5101A-3A10-4D8A-88FA-F3FB8154F41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0.40300999999999998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0.444772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0.57514299999999996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0.72241599999999995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0.69384099999999993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0.68861700000000003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0.659223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0.61622199999999994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0.40300999999999998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0.444772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0.57514299999999996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0.69679499999999994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0.67039099999999996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0.66506799999999999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0.64162700000000006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0.60730899999999999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0.40300999999999998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0.444772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0.57514299999999996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0.72384199999999999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0.69514599999999993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0.68992799999999999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0.66020199999999996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0.61671799999999999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0.40300999999999998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0.444772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0.57514299999999996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0.744946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0.71446199999999993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0.70932499999999998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0.67469599999999996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0.62405900000000003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0.40300999999999998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0.444772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0.57514299999999996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0.7962729999999999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0.76144099999999992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0.75650099999999998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0.70994599999999997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0.64191500000000001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0.40300999999999998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0.444772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0.57514299999999996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0.86005999999999994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0.81982300000000008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0.81512899999999999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0.75375300000000001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0.66410499999999995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0.40300999999999998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0.444772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0.57514299999999996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0.86005999999999994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0.81982300000000008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0.81512899999999999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0.75375300000000001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0.66410499999999995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10.462361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28513-E8F9-4141-9530-270A7C0737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0.40236499999999997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0.44412699999999999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0.57449799999999995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0.72177099999999994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0.69319599999999992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0.68797200000000003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0.658578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0.61557699999999993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0.40236499999999997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0.44412699999999999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0.57449799999999995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0.69614999999999994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0.66974599999999995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0.66442299999999999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0.64098200000000005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0.60666399999999998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0.40236499999999997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0.44412699999999999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0.57449799999999995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0.72319699999999998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0.69450099999999992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0.68928299999999998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0.65955699999999995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0.61607299999999998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0.40236499999999997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0.44412699999999999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0.57449799999999995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0.74430099999999999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0.71381699999999992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0.70867999999999998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0.67405099999999996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0.62341400000000002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0.40236499999999997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0.44412699999999999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0.57449799999999995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0.79562799999999989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0.76079599999999992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0.75585599999999997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0.70930099999999996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0.64127000000000001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0.40236499999999997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0.44412699999999999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0.57449799999999995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0.85941499999999993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0.81917800000000007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0.81448399999999999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0.753108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0.66345999999999994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0.40236499999999997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0.44412699999999999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0.57449799999999995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0.85941499999999993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0.81917800000000007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0.81448399999999999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0.753108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0.66345999999999994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10.445611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395A3-6272-4E0E-97FC-347C9F3E5BC1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88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0.455069</v>
      </c>
      <c r="D23" s="335">
        <f>ROUND(B15*C172,6)</f>
        <v>2.9033E-2</v>
      </c>
      <c r="E23" s="335">
        <f>C173</f>
        <v>7.9459999999999999E-3</v>
      </c>
      <c r="F23" s="337">
        <f>SUM(C23:E28)</f>
        <v>0.49204799999999999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0.65839700000000001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0.80227000000000004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0.77509499999999998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0.77027099999999993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0.74127699999999996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0.69897600000000004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88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0.455069</v>
      </c>
      <c r="D41" s="335">
        <f>ROUND(B15*C172,6)</f>
        <v>2.9033E-2</v>
      </c>
      <c r="E41" s="335">
        <f>C173</f>
        <v>7.9459999999999999E-3</v>
      </c>
      <c r="F41" s="347">
        <f>SUM(C41:E46)</f>
        <v>0.49204799999999999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0.65839700000000001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0.77664899999999992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0.75164500000000001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0.746722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0.72368100000000002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0.69006299999999998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88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0.455069</v>
      </c>
      <c r="D59" s="335">
        <f>ROUND(B15*C172,6)</f>
        <v>2.9033E-2</v>
      </c>
      <c r="E59" s="335">
        <f>C173</f>
        <v>7.9459999999999999E-3</v>
      </c>
      <c r="F59" s="337">
        <f>SUM(C59:E64)</f>
        <v>0.49204799999999999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0.65839700000000001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0.80369599999999997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0.77639999999999998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0.77158199999999999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0.74225600000000003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0.69947199999999998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88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0.455069</v>
      </c>
      <c r="D77" s="335">
        <f>ROUND(B15*C172,6)</f>
        <v>2.9033E-2</v>
      </c>
      <c r="E77" s="335">
        <f>C173</f>
        <v>7.9459999999999999E-3</v>
      </c>
      <c r="F77" s="337">
        <f>SUM(C77:E82)</f>
        <v>0.49204799999999999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0.65839700000000001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0.82479999999999998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0.79571599999999998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0.79097899999999988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0.75675000000000003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0.70681300000000002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88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0.455069</v>
      </c>
      <c r="D95" s="335">
        <f>ROUND(B15*C172,6)</f>
        <v>2.9033E-2</v>
      </c>
      <c r="E95" s="335">
        <f>C173</f>
        <v>7.9459999999999999E-3</v>
      </c>
      <c r="F95" s="337">
        <f>SUM(C95:E100)</f>
        <v>0.49204799999999999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0.65839700000000001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0.87612699999999999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0.84269499999999997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0.83815499999999998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0.79200000000000004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0.72466900000000001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88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0.455069</v>
      </c>
      <c r="D113" s="335">
        <f>ROUND(B15*C172,6)</f>
        <v>2.9033E-2</v>
      </c>
      <c r="E113" s="335">
        <f>C173</f>
        <v>7.9459999999999999E-3</v>
      </c>
      <c r="F113" s="337">
        <f>SUM(C113:E118)</f>
        <v>0.49204799999999999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0.65839700000000001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0.93991400000000003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0.90107700000000002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0.896783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0.83580699999999997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0.74685900000000005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88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0.455069</v>
      </c>
      <c r="D131" s="335">
        <f>ROUND(B15*C172,6)</f>
        <v>2.9033E-2</v>
      </c>
      <c r="E131" s="335">
        <f>C173</f>
        <v>7.9459999999999999E-3</v>
      </c>
      <c r="F131" s="337">
        <f>SUM(C131:E136)</f>
        <v>0.49204799999999999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0.65839700000000001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0.93991400000000003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0.90107700000000002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0.896783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0.83580699999999997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0.74685900000000005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11.813833000000001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0E7DE-4CDF-431A-A276-EC857135A55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0.56617799999999996</v>
      </c>
      <c r="D23" s="335">
        <f>ROUND(B15*C172,6)</f>
        <v>2.9033E-2</v>
      </c>
      <c r="E23" s="335">
        <f>C173</f>
        <v>7.9459999999999999E-3</v>
      </c>
      <c r="F23" s="337">
        <f>SUM(C23:E28)</f>
        <v>0.60315699999999994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0.76950599999999991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0.91337899999999994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0.88620399999999988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0.88137999999999994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0.85238599999999998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0.81008499999999994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0.56617799999999996</v>
      </c>
      <c r="D41" s="335">
        <f>ROUND(B15*C172,6)</f>
        <v>2.9033E-2</v>
      </c>
      <c r="E41" s="335">
        <f>C173</f>
        <v>7.9459999999999999E-3</v>
      </c>
      <c r="F41" s="347">
        <f>SUM(C41:E46)</f>
        <v>0.60315699999999994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0.76950599999999991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0.88775799999999994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0.86275399999999991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0.8578309999999999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0.83478999999999992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0.801172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0.56617799999999996</v>
      </c>
      <c r="D59" s="335">
        <f>ROUND(B15*C172,6)</f>
        <v>2.9033E-2</v>
      </c>
      <c r="E59" s="335">
        <f>C173</f>
        <v>7.9459999999999999E-3</v>
      </c>
      <c r="F59" s="337">
        <f>SUM(C59:E64)</f>
        <v>0.60315699999999994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0.76950599999999991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0.91480499999999998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0.88750899999999988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0.88269099999999989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0.85336499999999993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0.810581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0.56617799999999996</v>
      </c>
      <c r="D77" s="335">
        <f>ROUND(B15*C172,6)</f>
        <v>2.9033E-2</v>
      </c>
      <c r="E77" s="335">
        <f>C173</f>
        <v>7.9459999999999999E-3</v>
      </c>
      <c r="F77" s="337">
        <f>SUM(C77:E82)</f>
        <v>0.60315699999999994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0.76950599999999991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0.93590899999999988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0.90682499999999988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0.90208799999999989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0.86785899999999994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0.81792199999999993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0.56617799999999996</v>
      </c>
      <c r="D95" s="335">
        <f>ROUND(B15*C172,6)</f>
        <v>2.9033E-2</v>
      </c>
      <c r="E95" s="335">
        <f>C173</f>
        <v>7.9459999999999999E-3</v>
      </c>
      <c r="F95" s="337">
        <f>SUM(C95:E100)</f>
        <v>0.60315699999999994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0.76950599999999991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0.987236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0.95380399999999999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0.94926399999999989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0.90310899999999994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0.83577800000000002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0.56617799999999996</v>
      </c>
      <c r="D113" s="335">
        <f>ROUND(B15*C172,6)</f>
        <v>2.9033E-2</v>
      </c>
      <c r="E113" s="335">
        <f>C173</f>
        <v>7.9459999999999999E-3</v>
      </c>
      <c r="F113" s="337">
        <f>SUM(C113:E118)</f>
        <v>0.60315699999999994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0.76950599999999991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1.051023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1.012186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1.007892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0.94691599999999998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0.85796799999999995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0.56617799999999996</v>
      </c>
      <c r="D131" s="335">
        <f>ROUND(B15*C172,6)</f>
        <v>2.9033E-2</v>
      </c>
      <c r="E131" s="335">
        <f>C173</f>
        <v>7.9459999999999999E-3</v>
      </c>
      <c r="F131" s="337">
        <f>SUM(C131:E136)</f>
        <v>0.60315699999999994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0.76950599999999991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1.051023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1.012186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1.007892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0.94691599999999998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0.85796799999999995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14.698278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52E6-B171-4E98-A3A7-E9DCF923A40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0.53357600000000005</v>
      </c>
      <c r="D23" s="335">
        <f>ROUND(B15*C172,6)</f>
        <v>2.9033E-2</v>
      </c>
      <c r="E23" s="335">
        <f>C173</f>
        <v>7.9459999999999999E-3</v>
      </c>
      <c r="F23" s="337">
        <f>SUM(C23:E28)</f>
        <v>0.57055500000000003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0.736904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0.88077700000000003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0.85360199999999997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0.84877800000000003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0.81978400000000007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0.77748300000000004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0.53357600000000005</v>
      </c>
      <c r="D41" s="335">
        <f>ROUND(B15*C172,6)</f>
        <v>2.9033E-2</v>
      </c>
      <c r="E41" s="335">
        <f>C173</f>
        <v>7.9459999999999999E-3</v>
      </c>
      <c r="F41" s="347">
        <f>SUM(C41:E46)</f>
        <v>0.57055500000000003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0.736904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0.85515600000000003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0.830152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0.82522899999999999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0.80218800000000001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0.76857000000000009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0.53357600000000005</v>
      </c>
      <c r="D59" s="335">
        <f>ROUND(B15*C172,6)</f>
        <v>2.9033E-2</v>
      </c>
      <c r="E59" s="335">
        <f>C173</f>
        <v>7.9459999999999999E-3</v>
      </c>
      <c r="F59" s="337">
        <f>SUM(C59:E64)</f>
        <v>0.57055500000000003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0.736904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0.88220300000000007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0.85490699999999997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0.85008899999999998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0.82076300000000002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0.77797900000000009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0.53357600000000005</v>
      </c>
      <c r="D77" s="335">
        <f>ROUND(B15*C172,6)</f>
        <v>2.9033E-2</v>
      </c>
      <c r="E77" s="335">
        <f>C173</f>
        <v>7.9459999999999999E-3</v>
      </c>
      <c r="F77" s="337">
        <f>SUM(C77:E82)</f>
        <v>0.57055500000000003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0.736904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0.90330700000000008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0.87422299999999997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0.86948599999999998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0.83525700000000003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0.78532000000000013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0.53357600000000005</v>
      </c>
      <c r="D95" s="335">
        <f>ROUND(B15*C172,6)</f>
        <v>2.9033E-2</v>
      </c>
      <c r="E95" s="335">
        <f>C173</f>
        <v>7.9459999999999999E-3</v>
      </c>
      <c r="F95" s="337">
        <f>SUM(C95:E100)</f>
        <v>0.57055500000000003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0.736904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0.95463399999999998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0.92120199999999997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0.91666200000000009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0.87050700000000003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0.80317600000000011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0.53357600000000005</v>
      </c>
      <c r="D113" s="335">
        <f>ROUND(B15*C172,6)</f>
        <v>2.9033E-2</v>
      </c>
      <c r="E113" s="335">
        <f>C173</f>
        <v>7.9459999999999999E-3</v>
      </c>
      <c r="F113" s="337">
        <f>SUM(C113:E118)</f>
        <v>0.57055500000000003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0.736904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1.018421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0.97958400000000012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0.97528999999999999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0.91431400000000007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0.82536600000000004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0.53357600000000005</v>
      </c>
      <c r="D131" s="335">
        <f>ROUND(B15*C172,6)</f>
        <v>2.9033E-2</v>
      </c>
      <c r="E131" s="335">
        <f>C173</f>
        <v>7.9459999999999999E-3</v>
      </c>
      <c r="F131" s="337">
        <f>SUM(C131:E136)</f>
        <v>0.57055500000000003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0.736904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1.018421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0.97958400000000012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0.97528999999999999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0.91431400000000007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0.82536600000000004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13.851917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3D1F1-3E33-45CE-82D1-5542017D337B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0.50923300000000005</v>
      </c>
      <c r="D23" s="335">
        <f>ROUND(B15*C172,6)</f>
        <v>2.9033E-2</v>
      </c>
      <c r="E23" s="335">
        <f>C173</f>
        <v>7.9459999999999999E-3</v>
      </c>
      <c r="F23" s="337">
        <f>SUM(C23:E28)</f>
        <v>0.54621200000000003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0.72653000000000001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0.86752099999999999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0.84059000000000006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0.83575500000000003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0.80743000000000009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0.76610600000000006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0.50923300000000005</v>
      </c>
      <c r="D41" s="335">
        <f>ROUND(B15*C172,6)</f>
        <v>2.9033E-2</v>
      </c>
      <c r="E41" s="335">
        <f>C173</f>
        <v>7.9459999999999999E-3</v>
      </c>
      <c r="F41" s="347">
        <f>SUM(C41:E46)</f>
        <v>0.54621200000000003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0.72653000000000001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0.84255400000000003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0.81773899999999999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0.81280799999999997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0.79028399999999999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0.75742100000000001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0.50923300000000005</v>
      </c>
      <c r="D59" s="335">
        <f>ROUND(B15*C172,6)</f>
        <v>2.9033E-2</v>
      </c>
      <c r="E59" s="335">
        <f>C173</f>
        <v>7.9459999999999999E-3</v>
      </c>
      <c r="F59" s="337">
        <f>SUM(C59:E64)</f>
        <v>0.54621200000000003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0.72653000000000001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0.868255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0.84126199999999995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0.83643000000000001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0.80793500000000007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0.76636100000000007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0.50923300000000005</v>
      </c>
      <c r="D77" s="335">
        <f>ROUND(B15*C172,6)</f>
        <v>2.9033E-2</v>
      </c>
      <c r="E77" s="335">
        <f>C173</f>
        <v>7.9459999999999999E-3</v>
      </c>
      <c r="F77" s="337">
        <f>SUM(C77:E82)</f>
        <v>0.54621200000000003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0.72653000000000001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0.89002200000000009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0.86118400000000006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0.85643599999999998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0.82288400000000006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0.77393400000000001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0.50923300000000005</v>
      </c>
      <c r="D95" s="335">
        <f>ROUND(B15*C172,6)</f>
        <v>2.9033E-2</v>
      </c>
      <c r="E95" s="335">
        <f>C173</f>
        <v>7.9459999999999999E-3</v>
      </c>
      <c r="F95" s="337">
        <f>SUM(C95:E100)</f>
        <v>0.54621200000000003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0.72653000000000001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0.93816100000000002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0.90524499999999997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0.90068199999999998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0.85594400000000004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0.79068000000000005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0.50923300000000005</v>
      </c>
      <c r="D113" s="335">
        <f>ROUND(B15*C172,6)</f>
        <v>2.9033E-2</v>
      </c>
      <c r="E113" s="335">
        <f>C173</f>
        <v>7.9459999999999999E-3</v>
      </c>
      <c r="F113" s="337">
        <f>SUM(C113:E118)</f>
        <v>0.54621200000000003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0.72653000000000001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0.99876600000000004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0.96071600000000001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0.95638600000000007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0.897567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0.81176400000000004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0.50923300000000005</v>
      </c>
      <c r="D131" s="335">
        <f>ROUND(B15*C172,6)</f>
        <v>2.9033E-2</v>
      </c>
      <c r="E131" s="335">
        <f>C173</f>
        <v>7.9459999999999999E-3</v>
      </c>
      <c r="F131" s="337">
        <f>SUM(C131:E136)</f>
        <v>0.54621200000000003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0.72653000000000001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0.99876600000000004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0.96071600000000001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0.95638600000000007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0.897567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0.81176400000000004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13.219972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D9077-9D2C-40F6-97C6-396ACE8EFB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0.48292200000000002</v>
      </c>
      <c r="D23" s="335">
        <f>ROUND(B15*C172,6)</f>
        <v>2.9033E-2</v>
      </c>
      <c r="E23" s="335">
        <f>C173</f>
        <v>7.9459999999999999E-3</v>
      </c>
      <c r="F23" s="337">
        <f>SUM(C23:E28)</f>
        <v>0.51990100000000006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0.70021900000000004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0.84121000000000001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0.81427900000000009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0.80944400000000005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0.78111900000000012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0.73979500000000009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0.48292200000000002</v>
      </c>
      <c r="D41" s="335">
        <f>ROUND(B15*C172,6)</f>
        <v>2.9033E-2</v>
      </c>
      <c r="E41" s="335">
        <f>C173</f>
        <v>7.9459999999999999E-3</v>
      </c>
      <c r="F41" s="347">
        <f>SUM(C41:E46)</f>
        <v>0.51990100000000006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0.70021900000000004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0.81624300000000005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0.79142800000000002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0.786497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0.76397300000000001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0.73111000000000004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0.48292200000000002</v>
      </c>
      <c r="D59" s="335">
        <f>ROUND(B15*C172,6)</f>
        <v>2.9033E-2</v>
      </c>
      <c r="E59" s="335">
        <f>C173</f>
        <v>7.9459999999999999E-3</v>
      </c>
      <c r="F59" s="337">
        <f>SUM(C59:E64)</f>
        <v>0.51990100000000006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0.70021900000000004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0.84194400000000003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0.81495099999999998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0.81011900000000003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0.7816240000000001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0.7400500000000001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0.48292200000000002</v>
      </c>
      <c r="D77" s="335">
        <f>ROUND(B15*C172,6)</f>
        <v>2.9033E-2</v>
      </c>
      <c r="E77" s="335">
        <f>C173</f>
        <v>7.9459999999999999E-3</v>
      </c>
      <c r="F77" s="337">
        <f>SUM(C77:E82)</f>
        <v>0.51990100000000006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0.70021900000000004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0.86371100000000012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0.83487300000000009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0.830125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0.79657300000000009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0.74762300000000004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0.48292200000000002</v>
      </c>
      <c r="D95" s="335">
        <f>ROUND(B15*C172,6)</f>
        <v>2.9033E-2</v>
      </c>
      <c r="E95" s="335">
        <f>C173</f>
        <v>7.9459999999999999E-3</v>
      </c>
      <c r="F95" s="337">
        <f>SUM(C95:E100)</f>
        <v>0.51990100000000006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0.70021900000000004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0.91185000000000005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0.87893399999999999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0.87437100000000001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0.82963300000000006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0.76436900000000008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0.48292200000000002</v>
      </c>
      <c r="D113" s="335">
        <f>ROUND(B15*C172,6)</f>
        <v>2.9033E-2</v>
      </c>
      <c r="E113" s="335">
        <f>C173</f>
        <v>7.9459999999999999E-3</v>
      </c>
      <c r="F113" s="337">
        <f>SUM(C113:E118)</f>
        <v>0.51990100000000006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0.70021900000000004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0.97245500000000007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0.93440500000000004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0.9300750000000001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0.87125600000000003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0.78545300000000007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0.48292200000000002</v>
      </c>
      <c r="D131" s="335">
        <f>ROUND(B15*C172,6)</f>
        <v>2.9033E-2</v>
      </c>
      <c r="E131" s="335">
        <f>C173</f>
        <v>7.9459999999999999E-3</v>
      </c>
      <c r="F131" s="337">
        <f>SUM(C131:E136)</f>
        <v>0.51990100000000006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0.70021900000000004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0.97245500000000007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0.93440500000000004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0.9300750000000001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0.87125600000000003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0.78545300000000007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12.536917000000001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89D6F-A1BB-4755-89A4-06BB853C9A49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79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78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0.43684899999999999</v>
      </c>
      <c r="D23" s="335">
        <f>ROUND(B15*C172,6)</f>
        <v>2.9033E-2</v>
      </c>
      <c r="E23" s="335">
        <f>C173</f>
        <v>7.9459999999999999E-3</v>
      </c>
      <c r="F23" s="337">
        <f>SUM(C23:E28)</f>
        <v>0.47382799999999997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0.65414599999999989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0.79513699999999998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0.76820599999999994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0.76337100000000002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0.73504599999999998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0.69372200000000006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78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0.43684899999999999</v>
      </c>
      <c r="D41" s="335">
        <f>ROUND(B15*C172,6)</f>
        <v>2.9033E-2</v>
      </c>
      <c r="E41" s="335">
        <f>C173</f>
        <v>7.9459999999999999E-3</v>
      </c>
      <c r="F41" s="347">
        <f>SUM(C41:E46)</f>
        <v>0.47382799999999997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0.65414599999999989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0.77017000000000002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0.74535499999999999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0.74042399999999997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0.71789999999999998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0.68503700000000001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78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0.43684899999999999</v>
      </c>
      <c r="D59" s="335">
        <f>ROUND(B15*C172,6)</f>
        <v>2.9033E-2</v>
      </c>
      <c r="E59" s="335">
        <f>C173</f>
        <v>7.9459999999999999E-3</v>
      </c>
      <c r="F59" s="337">
        <f>SUM(C59:E64)</f>
        <v>0.47382799999999997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0.65414599999999989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0.795871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0.76887799999999995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0.764046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0.73555099999999995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0.69397699999999996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78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0.43684899999999999</v>
      </c>
      <c r="D77" s="335">
        <f>ROUND(B15*C172,6)</f>
        <v>2.9033E-2</v>
      </c>
      <c r="E77" s="335">
        <f>C173</f>
        <v>7.9459999999999999E-3</v>
      </c>
      <c r="F77" s="337">
        <f>SUM(C77:E82)</f>
        <v>0.47382799999999997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0.65414599999999989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0.81763800000000009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0.78880000000000006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0.78405199999999997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0.75049999999999994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0.70155000000000001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78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0.43684899999999999</v>
      </c>
      <c r="D95" s="335">
        <f>ROUND(B15*C172,6)</f>
        <v>2.9033E-2</v>
      </c>
      <c r="E95" s="335">
        <f>C173</f>
        <v>7.9459999999999999E-3</v>
      </c>
      <c r="F95" s="337">
        <f>SUM(C95:E100)</f>
        <v>0.47382799999999997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0.65414599999999989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0.86577700000000002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0.83286099999999996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0.82829799999999998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0.78356000000000003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0.71829599999999993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78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0.43684899999999999</v>
      </c>
      <c r="D113" s="335">
        <f>ROUND(B15*C172,6)</f>
        <v>2.9033E-2</v>
      </c>
      <c r="E113" s="335">
        <f>C173</f>
        <v>7.9459999999999999E-3</v>
      </c>
      <c r="F113" s="337">
        <f>SUM(C113:E118)</f>
        <v>0.47382799999999997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0.65414599999999989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0.92638200000000004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0.88833200000000001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0.88400199999999995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0.825183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0.73938000000000004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78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0.43684899999999999</v>
      </c>
      <c r="D131" s="335">
        <f>ROUND(B15*C172,6)</f>
        <v>2.9033E-2</v>
      </c>
      <c r="E131" s="335">
        <f>C173</f>
        <v>7.9459999999999999E-3</v>
      </c>
      <c r="F131" s="337">
        <f>SUM(C131:E136)</f>
        <v>0.47382799999999997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0.65414599999999989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0.92638200000000004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0.88833200000000001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0.88400199999999995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0.825183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0.73938000000000004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11.340833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C5EFB-8EFD-4A55-89FA-63F685114021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marzo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109</v>
      </c>
      <c r="G19" s="176"/>
      <c r="H19" s="177"/>
      <c r="I19" s="177"/>
      <c r="J19" s="177"/>
      <c r="K19" s="177"/>
      <c r="L19" s="177"/>
      <c r="M19" s="177"/>
      <c r="N19" s="177"/>
      <c r="O19" s="329" t="s">
        <v>110</v>
      </c>
      <c r="P19" s="176"/>
      <c r="Q19" s="177"/>
      <c r="R19" s="177"/>
      <c r="S19" s="329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Marzo 2026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0.55769899999999994</v>
      </c>
      <c r="D23" s="335">
        <f>ROUND(B15*C172,6)</f>
        <v>2.6733E-2</v>
      </c>
      <c r="E23" s="335">
        <f>C173</f>
        <v>7.9459999999999999E-3</v>
      </c>
      <c r="F23" s="337">
        <f>SUM(C23:E28)</f>
        <v>0.59237799999999996</v>
      </c>
      <c r="G23" s="339" t="s">
        <v>26</v>
      </c>
      <c r="H23" s="194">
        <f t="shared" ref="H23:H28" si="0">C178</f>
        <v>0</v>
      </c>
      <c r="I23" s="335">
        <f>ROUND(B15*C184,6)</f>
        <v>9.6819000000000002E-2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0.13444400000000001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0.76353099999999996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0.24175900000000003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0.92044599999999999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0.23266700000000001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0.89105400000000001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0.23308000000000001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0.88586700000000007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0.20814500000000002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0.85423199999999999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0.17177700000000001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0.8079639999999999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116.4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623.77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1170.4199999999998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109</v>
      </c>
      <c r="G37" s="213"/>
      <c r="H37" s="214"/>
      <c r="I37" s="214"/>
      <c r="J37" s="214"/>
      <c r="K37" s="214"/>
      <c r="L37" s="214"/>
      <c r="M37" s="214"/>
      <c r="N37" s="214"/>
      <c r="O37" s="329" t="s">
        <v>110</v>
      </c>
      <c r="P37" s="213"/>
      <c r="Q37" s="214"/>
      <c r="R37" s="214"/>
      <c r="S37" s="329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Marzo 2026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0.55769899999999994</v>
      </c>
      <c r="D41" s="335">
        <f>ROUND(B15*C172,6)</f>
        <v>2.6733E-2</v>
      </c>
      <c r="E41" s="335">
        <f>C173</f>
        <v>7.9459999999999999E-3</v>
      </c>
      <c r="F41" s="347">
        <f>SUM(C41:E46)</f>
        <v>0.59237799999999996</v>
      </c>
      <c r="G41" s="339" t="s">
        <v>26</v>
      </c>
      <c r="H41" s="225">
        <f t="shared" ref="H41:H46" si="2">D178</f>
        <v>0</v>
      </c>
      <c r="I41" s="335">
        <f>ROUND(B15*D184,6)</f>
        <v>9.6819000000000002E-2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0.13444400000000001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0.76353099999999996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0.21381100000000003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0.89249800000000001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0.20708700000000002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0.86547399999999997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0.20739300000000002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0.86018000000000006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0.18895200000000001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0.83503899999999998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0.16205400000000003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0.79824099999999998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105.03999999999999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523.15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1027.9099999999999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109</v>
      </c>
      <c r="G55" s="236"/>
      <c r="H55" s="237"/>
      <c r="I55" s="237"/>
      <c r="J55" s="237"/>
      <c r="K55" s="237"/>
      <c r="L55" s="237"/>
      <c r="M55" s="237"/>
      <c r="N55" s="237"/>
      <c r="O55" s="329" t="s">
        <v>110</v>
      </c>
      <c r="P55" s="236"/>
      <c r="Q55" s="237"/>
      <c r="R55" s="238"/>
      <c r="S55" s="329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Marzo 2026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0.55769899999999994</v>
      </c>
      <c r="D59" s="335">
        <f>ROUND(B15*C172,6)</f>
        <v>2.6733E-2</v>
      </c>
      <c r="E59" s="335">
        <f>C173</f>
        <v>7.9459999999999999E-3</v>
      </c>
      <c r="F59" s="337">
        <f>SUM(C59:E64)</f>
        <v>0.59237799999999996</v>
      </c>
      <c r="G59" s="339" t="s">
        <v>26</v>
      </c>
      <c r="H59" s="240">
        <f t="shared" ref="H59:H64" si="4">E178</f>
        <v>0</v>
      </c>
      <c r="I59" s="335">
        <f>ROUND(B15*E184,6)</f>
        <v>9.6819000000000002E-2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0.13444400000000001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0.76353099999999996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0.24562700000000001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0.92431399999999997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0.236207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0.89459399999999989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0.23663500000000001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0.88942200000000005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0.21080200000000002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0.85688900000000001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0.17312200000000003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0.80930899999999995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109.39000000000001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544.58999999999992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1079.6199999999999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109</v>
      </c>
      <c r="G73" s="213"/>
      <c r="H73" s="214"/>
      <c r="I73" s="214"/>
      <c r="J73" s="214"/>
      <c r="K73" s="214"/>
      <c r="L73" s="214"/>
      <c r="M73" s="214"/>
      <c r="N73" s="214"/>
      <c r="O73" s="329" t="s">
        <v>110</v>
      </c>
      <c r="P73" s="213"/>
      <c r="Q73" s="214"/>
      <c r="R73" s="214"/>
      <c r="S73" s="329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Marzo 2026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0.55769899999999994</v>
      </c>
      <c r="D77" s="335">
        <f>ROUND(B15*C172,6)</f>
        <v>2.6733E-2</v>
      </c>
      <c r="E77" s="335">
        <f>C173</f>
        <v>7.9459999999999999E-3</v>
      </c>
      <c r="F77" s="337">
        <f>SUM(C77:E82)</f>
        <v>0.59237799999999996</v>
      </c>
      <c r="G77" s="339" t="s">
        <v>26</v>
      </c>
      <c r="H77" s="240">
        <f t="shared" ref="H77:H82" si="6">F178</f>
        <v>0</v>
      </c>
      <c r="I77" s="335">
        <f>ROUND(B15*F184,6)</f>
        <v>9.6819000000000002E-2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0.13444400000000001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0.76353099999999996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0.266961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0.94564799999999993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0.25573400000000002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0.91412099999999996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0.25624400000000003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0.90903100000000003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0.22545400000000004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0.87154100000000001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0.18054400000000004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0.81673099999999998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103.58000000000001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517.4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1028.03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109</v>
      </c>
      <c r="G91" s="213"/>
      <c r="H91" s="214"/>
      <c r="I91" s="214"/>
      <c r="J91" s="214"/>
      <c r="K91" s="214"/>
      <c r="L91" s="214"/>
      <c r="M91" s="214"/>
      <c r="N91" s="214"/>
      <c r="O91" s="329" t="s">
        <v>110</v>
      </c>
      <c r="P91" s="213"/>
      <c r="Q91" s="214"/>
      <c r="R91" s="214"/>
      <c r="S91" s="329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Marzo 2026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0.55769899999999994</v>
      </c>
      <c r="D95" s="335">
        <f>ROUND(B15*C172,6)</f>
        <v>2.6733E-2</v>
      </c>
      <c r="E95" s="335">
        <f>C173</f>
        <v>7.9459999999999999E-3</v>
      </c>
      <c r="F95" s="337">
        <f>SUM(C95:E100)</f>
        <v>0.59237799999999996</v>
      </c>
      <c r="G95" s="339" t="s">
        <v>26</v>
      </c>
      <c r="H95" s="193">
        <f t="shared" ref="H95:H100" si="8">G178</f>
        <v>0</v>
      </c>
      <c r="I95" s="335">
        <f>ROUND(B15*G184,6)</f>
        <v>9.6819000000000002E-2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0.13444400000000001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0.76353099999999996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0.32824500000000001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1.0069319999999999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0.31182500000000002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0.97021199999999996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0.31257200000000002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0.96535899999999997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0.267542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0.91362900000000002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0.20186400000000002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0.83805099999999999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122.5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694.49999999999989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1362.63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110</v>
      </c>
      <c r="P109" s="213"/>
      <c r="Q109" s="214"/>
      <c r="R109" s="214"/>
      <c r="S109" s="329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Marzo 2026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0.55769899999999994</v>
      </c>
      <c r="D113" s="335">
        <f>ROUND(B15*C172,6)</f>
        <v>2.6733E-2</v>
      </c>
      <c r="E113" s="335">
        <f>C173</f>
        <v>7.9459999999999999E-3</v>
      </c>
      <c r="F113" s="337">
        <f>SUM(C113:E118)</f>
        <v>0.59237799999999996</v>
      </c>
      <c r="G113" s="339" t="s">
        <v>26</v>
      </c>
      <c r="H113" s="240">
        <f t="shared" ref="H113:H118" si="10">H178</f>
        <v>0</v>
      </c>
      <c r="I113" s="335">
        <f>ROUND(B15*H184,6)</f>
        <v>9.6819000000000002E-2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0.13444400000000001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0.76353099999999996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0.39302300000000001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1.0717099999999999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0.37111500000000003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1.0295019999999999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0.37211100000000003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1.0248979999999999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0.31203000000000003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0.958117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0.22439900000000002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0.86058599999999996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132.12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708.6099999999999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1483.1499999999999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110</v>
      </c>
      <c r="P127" s="213"/>
      <c r="Q127" s="214"/>
      <c r="R127" s="214"/>
      <c r="S127" s="329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Marzo 2026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0.55769899999999994</v>
      </c>
      <c r="D131" s="335">
        <f>ROUND(B15*C172,6)</f>
        <v>2.6733E-2</v>
      </c>
      <c r="E131" s="335">
        <f>C173</f>
        <v>7.9459999999999999E-3</v>
      </c>
      <c r="F131" s="337">
        <f>SUM(C131:E136)</f>
        <v>0.59237799999999996</v>
      </c>
      <c r="G131" s="339" t="s">
        <v>26</v>
      </c>
      <c r="H131" s="240">
        <f>I178</f>
        <v>0</v>
      </c>
      <c r="I131" s="335">
        <f>ROUND(B15*I184,6)</f>
        <v>9.6819000000000002E-2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0.13444400000000001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0.76353099999999996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0.39302300000000001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1.0717099999999999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0.37111500000000003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1.0295019999999999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0.37211100000000003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1.0248979999999999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0.31203000000000003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0.958117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0.22439900000000002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0.86058599999999996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132.11999999999995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708.6099999999999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1483.1500000000003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14.478166999999999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E05F6-6E9F-4E5C-88E7-B35E728AFA5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77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76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0.41524899999999998</v>
      </c>
      <c r="D23" s="335">
        <f>ROUND(B15*C172,6)</f>
        <v>3.5638999999999997E-2</v>
      </c>
      <c r="E23" s="335">
        <f>C173</f>
        <v>7.9459999999999999E-3</v>
      </c>
      <c r="F23" s="337">
        <f>SUM(C23:E28)</f>
        <v>0.45883399999999996</v>
      </c>
      <c r="G23" s="339" t="s">
        <v>26</v>
      </c>
      <c r="H23" s="194">
        <f t="shared" ref="H23:H28" si="0">C178</f>
        <v>0</v>
      </c>
      <c r="I23" s="335">
        <f>ROUND(B15*C184,6)</f>
        <v>0.109699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0.12534000000000001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0.60416099999999995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0.22013099999999999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0.74515199999999993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0.21209999999999998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0.71822099999999989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0.21246499999999999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0.71338599999999996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0.19043999999999997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0.68506099999999992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0.15831599999999998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0.643737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76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0.41524899999999998</v>
      </c>
      <c r="D41" s="335">
        <f>ROUND(B15*C172,6)</f>
        <v>3.5638999999999997E-2</v>
      </c>
      <c r="E41" s="335">
        <f>C173</f>
        <v>7.9459999999999999E-3</v>
      </c>
      <c r="F41" s="347">
        <f>SUM(C41:E46)</f>
        <v>0.45883399999999996</v>
      </c>
      <c r="G41" s="339" t="s">
        <v>26</v>
      </c>
      <c r="H41" s="225">
        <f t="shared" ref="H41:H46" si="2">D178</f>
        <v>0</v>
      </c>
      <c r="I41" s="335">
        <f>ROUND(B15*D184,6)</f>
        <v>0.109699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0.12534000000000001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0.60416099999999995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0.19516399999999998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0.72018499999999996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0.189249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0.69536999999999993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0.18951799999999999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0.69043899999999991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0.17329399999999998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0.66791499999999993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0.14963099999999999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0.63505199999999995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76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0.41524899999999998</v>
      </c>
      <c r="D59" s="335">
        <f>ROUND(B15*C172,6)</f>
        <v>3.5638999999999997E-2</v>
      </c>
      <c r="E59" s="335">
        <f>C173</f>
        <v>7.9459999999999999E-3</v>
      </c>
      <c r="F59" s="337">
        <f>SUM(C59:E64)</f>
        <v>0.45883399999999996</v>
      </c>
      <c r="G59" s="339" t="s">
        <v>26</v>
      </c>
      <c r="H59" s="240">
        <f t="shared" ref="H59:H64" si="4">E178</f>
        <v>0</v>
      </c>
      <c r="I59" s="335">
        <f>ROUND(B15*E184,6)</f>
        <v>0.109699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0.12534000000000001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0.60416099999999995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0.22086500000000001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0.74588599999999994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0.21277199999999999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0.71889299999999989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0.21313999999999997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0.71406099999999995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0.190945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0.68556600000000001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0.15857099999999999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0.64399200000000001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76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0.41524899999999998</v>
      </c>
      <c r="D77" s="335">
        <f>ROUND(B15*C172,6)</f>
        <v>3.5638999999999997E-2</v>
      </c>
      <c r="E77" s="335">
        <f>C173</f>
        <v>7.9459999999999999E-3</v>
      </c>
      <c r="F77" s="337">
        <f>SUM(C77:E82)</f>
        <v>0.45883399999999996</v>
      </c>
      <c r="G77" s="339" t="s">
        <v>26</v>
      </c>
      <c r="H77" s="240">
        <f t="shared" ref="H77:H82" si="6">F178</f>
        <v>0</v>
      </c>
      <c r="I77" s="335">
        <f>ROUND(B15*F184,6)</f>
        <v>0.109699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0.12534000000000001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0.60416099999999995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0.24263199999999999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0.76765299999999992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0.23269399999999998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0.73881499999999989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0.23314599999999999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0.73406699999999991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0.20589399999999999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0.700515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0.16614399999999999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0.65156499999999995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76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0.41524899999999998</v>
      </c>
      <c r="D95" s="335">
        <f>ROUND(B15*C172,6)</f>
        <v>3.5638999999999997E-2</v>
      </c>
      <c r="E95" s="335">
        <f>C173</f>
        <v>7.9459999999999999E-3</v>
      </c>
      <c r="F95" s="337">
        <f>SUM(C95:E100)</f>
        <v>0.45883399999999996</v>
      </c>
      <c r="G95" s="339" t="s">
        <v>26</v>
      </c>
      <c r="H95" s="193">
        <f t="shared" ref="H95:H100" si="8">G178</f>
        <v>0</v>
      </c>
      <c r="I95" s="335">
        <f>ROUND(B15*G184,6)</f>
        <v>0.109699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0.12534000000000001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0.60416099999999995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0.290771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0.81579199999999996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0.27675500000000003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0.78287600000000002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0.27739200000000003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0.77831300000000003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0.23895399999999997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0.73357499999999998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0.18289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0.66831099999999999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76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0.41524899999999998</v>
      </c>
      <c r="D113" s="335">
        <f>ROUND(B15*C172,6)</f>
        <v>3.5638999999999997E-2</v>
      </c>
      <c r="E113" s="335">
        <f>C173</f>
        <v>7.9459999999999999E-3</v>
      </c>
      <c r="F113" s="337">
        <f>SUM(C113:E118)</f>
        <v>0.45883399999999996</v>
      </c>
      <c r="G113" s="339" t="s">
        <v>26</v>
      </c>
      <c r="H113" s="240">
        <f t="shared" ref="H113:H118" si="10">H178</f>
        <v>0</v>
      </c>
      <c r="I113" s="335">
        <f>ROUND(B15*H184,6)</f>
        <v>0.109699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0.12534000000000001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0.60416099999999995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0.35137600000000002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0.87639699999999998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0.33222600000000002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0.83834699999999995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0.333096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0.83401700000000001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0.28057700000000002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0.77519800000000005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0.20397400000000002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0.68939499999999998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76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0.41524899999999998</v>
      </c>
      <c r="D131" s="335">
        <f>ROUND(B15*C172,6)</f>
        <v>3.5638999999999997E-2</v>
      </c>
      <c r="E131" s="335">
        <f>C173</f>
        <v>7.9459999999999999E-3</v>
      </c>
      <c r="F131" s="337">
        <f>SUM(C131:E136)</f>
        <v>0.45883399999999996</v>
      </c>
      <c r="G131" s="339" t="s">
        <v>26</v>
      </c>
      <c r="H131" s="240">
        <f>I178</f>
        <v>0</v>
      </c>
      <c r="I131" s="335">
        <f>ROUND(B15*I184,6)</f>
        <v>0.109699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0.12534000000000001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0.60416099999999995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0.35137600000000002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0.87639699999999998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0.33222600000000002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0.83834699999999995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0.333096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0.83401700000000001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0.28057700000000002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0.77519800000000005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0.20397400000000002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0.68939499999999998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10.780082999999999</v>
      </c>
      <c r="T171" s="293"/>
    </row>
    <row r="172" spans="2:35" s="253" customFormat="1" ht="12.75" customHeight="1" x14ac:dyDescent="0.25">
      <c r="B172" s="254" t="s">
        <v>14</v>
      </c>
      <c r="C172" s="255">
        <v>0.92520500000000006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2.8478340000000002</v>
      </c>
      <c r="D184" s="255">
        <v>2.8478340000000002</v>
      </c>
      <c r="E184" s="255">
        <v>2.8478340000000002</v>
      </c>
      <c r="F184" s="255">
        <v>2.8478340000000002</v>
      </c>
      <c r="G184" s="255">
        <v>2.8478340000000002</v>
      </c>
      <c r="H184" s="255">
        <v>2.8478340000000002</v>
      </c>
      <c r="I184" s="255">
        <v>2.8478340000000002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CADF9-1349-4CCF-892E-641EEAAB59C4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74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75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8"/>
    </row>
    <row r="21" spans="2:21" s="89" customFormat="1" ht="15" customHeight="1" x14ac:dyDescent="0.25">
      <c r="B21" s="126" t="s">
        <v>74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4">
        <f>ROUND(B15*C171,6)</f>
        <v>0.43379000000000001</v>
      </c>
      <c r="D23" s="364">
        <f>ROUND(B15*C172,6)</f>
        <v>3.5638999999999997E-2</v>
      </c>
      <c r="E23" s="364">
        <f>C173</f>
        <v>7.9459999999999999E-3</v>
      </c>
      <c r="F23" s="370">
        <f>SUM(C23:E28)</f>
        <v>0.47737499999999999</v>
      </c>
      <c r="G23" s="363" t="s">
        <v>26</v>
      </c>
      <c r="H23" s="94">
        <f t="shared" ref="H23:H28" si="0">C178</f>
        <v>0</v>
      </c>
      <c r="I23" s="364">
        <f>ROUND(B15*C184,6)</f>
        <v>0.109699</v>
      </c>
      <c r="J23" s="364">
        <f>C185</f>
        <v>1.186E-3</v>
      </c>
      <c r="K23" s="364">
        <f>C186</f>
        <v>1.4455000000000001E-2</v>
      </c>
      <c r="L23" s="363" t="s">
        <v>26</v>
      </c>
      <c r="M23" s="374" t="s">
        <v>26</v>
      </c>
      <c r="N23" s="363" t="s">
        <v>26</v>
      </c>
      <c r="O23" s="36">
        <f>H23+I23+J23+K23</f>
        <v>0.12534000000000001</v>
      </c>
      <c r="P23" s="364">
        <f>C192</f>
        <v>1.2695E-2</v>
      </c>
      <c r="Q23" s="35">
        <f t="shared" ref="Q23:Q28" si="1">C193</f>
        <v>0</v>
      </c>
      <c r="R23" s="364">
        <f>C199</f>
        <v>7.2920000000000007E-3</v>
      </c>
      <c r="S23" s="37">
        <f>+P23+Q23+R23</f>
        <v>1.9987000000000001E-2</v>
      </c>
      <c r="T23" s="287">
        <f>F23+O23+S23</f>
        <v>0.62270199999999998</v>
      </c>
      <c r="U23" s="95"/>
    </row>
    <row r="24" spans="2:21" s="22" customFormat="1" ht="12.75" customHeight="1" x14ac:dyDescent="0.25">
      <c r="B24" s="136" t="s">
        <v>46</v>
      </c>
      <c r="C24" s="364"/>
      <c r="D24" s="364"/>
      <c r="E24" s="364"/>
      <c r="F24" s="370"/>
      <c r="G24" s="363"/>
      <c r="H24" s="94">
        <f t="shared" si="0"/>
        <v>9.4791000000000014E-2</v>
      </c>
      <c r="I24" s="364"/>
      <c r="J24" s="364"/>
      <c r="K24" s="364"/>
      <c r="L24" s="363"/>
      <c r="M24" s="374"/>
      <c r="N24" s="363"/>
      <c r="O24" s="36">
        <f>H24+I23+J23+K23</f>
        <v>0.22013099999999999</v>
      </c>
      <c r="P24" s="364"/>
      <c r="Q24" s="35">
        <f t="shared" si="1"/>
        <v>4.6199999999999998E-2</v>
      </c>
      <c r="R24" s="364"/>
      <c r="S24" s="37">
        <f>+P23+Q24+R23</f>
        <v>6.6186999999999996E-2</v>
      </c>
      <c r="T24" s="287">
        <f>F23+O24+S24</f>
        <v>0.76369299999999996</v>
      </c>
      <c r="U24" s="95"/>
    </row>
    <row r="25" spans="2:21" s="22" customFormat="1" ht="12.75" customHeight="1" x14ac:dyDescent="0.25">
      <c r="B25" s="136" t="s">
        <v>8</v>
      </c>
      <c r="C25" s="364"/>
      <c r="D25" s="364"/>
      <c r="E25" s="364"/>
      <c r="F25" s="370"/>
      <c r="G25" s="363"/>
      <c r="H25" s="94">
        <f t="shared" si="0"/>
        <v>8.6760000000000004E-2</v>
      </c>
      <c r="I25" s="364"/>
      <c r="J25" s="364"/>
      <c r="K25" s="364"/>
      <c r="L25" s="363"/>
      <c r="M25" s="374"/>
      <c r="N25" s="363"/>
      <c r="O25" s="36">
        <f>H25+I23+J23+K23</f>
        <v>0.21209999999999998</v>
      </c>
      <c r="P25" s="364"/>
      <c r="Q25" s="35">
        <f t="shared" si="1"/>
        <v>2.7300000000000001E-2</v>
      </c>
      <c r="R25" s="364"/>
      <c r="S25" s="37">
        <f>+P23+Q25+R23</f>
        <v>4.7287000000000003E-2</v>
      </c>
      <c r="T25" s="287">
        <f>F23+O25+S25</f>
        <v>0.73676199999999992</v>
      </c>
      <c r="U25" s="95"/>
    </row>
    <row r="26" spans="2:21" s="22" customFormat="1" ht="12.75" customHeight="1" x14ac:dyDescent="0.25">
      <c r="B26" s="136" t="s">
        <v>9</v>
      </c>
      <c r="C26" s="364"/>
      <c r="D26" s="364"/>
      <c r="E26" s="364"/>
      <c r="F26" s="370"/>
      <c r="G26" s="363"/>
      <c r="H26" s="94">
        <f t="shared" si="0"/>
        <v>8.7125000000000008E-2</v>
      </c>
      <c r="I26" s="364"/>
      <c r="J26" s="364"/>
      <c r="K26" s="364"/>
      <c r="L26" s="363"/>
      <c r="M26" s="374"/>
      <c r="N26" s="363"/>
      <c r="O26" s="36">
        <f>H26+I23+J23+K23</f>
        <v>0.21246499999999999</v>
      </c>
      <c r="P26" s="364"/>
      <c r="Q26" s="35">
        <f t="shared" si="1"/>
        <v>2.2100000000000002E-2</v>
      </c>
      <c r="R26" s="364"/>
      <c r="S26" s="37">
        <f>+P23+Q26+R23</f>
        <v>4.2086999999999999E-2</v>
      </c>
      <c r="T26" s="287">
        <f>F23+O26+S26</f>
        <v>0.73192699999999999</v>
      </c>
      <c r="U26" s="95"/>
    </row>
    <row r="27" spans="2:21" s="22" customFormat="1" ht="12.75" customHeight="1" x14ac:dyDescent="0.25">
      <c r="B27" s="136" t="s">
        <v>10</v>
      </c>
      <c r="C27" s="364"/>
      <c r="D27" s="364"/>
      <c r="E27" s="364"/>
      <c r="F27" s="370"/>
      <c r="G27" s="363"/>
      <c r="H27" s="94">
        <f t="shared" si="0"/>
        <v>6.5099999999999991E-2</v>
      </c>
      <c r="I27" s="364"/>
      <c r="J27" s="364"/>
      <c r="K27" s="364"/>
      <c r="L27" s="363"/>
      <c r="M27" s="374"/>
      <c r="N27" s="363"/>
      <c r="O27" s="36">
        <f>H27+I23+J23+K23</f>
        <v>0.19043999999999997</v>
      </c>
      <c r="P27" s="364"/>
      <c r="Q27" s="35">
        <f t="shared" si="1"/>
        <v>1.5800000000000002E-2</v>
      </c>
      <c r="R27" s="364"/>
      <c r="S27" s="37">
        <f>+P23+Q27+R23</f>
        <v>3.5786999999999999E-2</v>
      </c>
      <c r="T27" s="287">
        <f>F23+O27+S27</f>
        <v>0.70360199999999995</v>
      </c>
      <c r="U27" s="95"/>
    </row>
    <row r="28" spans="2:21" s="22" customFormat="1" ht="12.75" customHeight="1" x14ac:dyDescent="0.25">
      <c r="B28" s="136" t="s">
        <v>11</v>
      </c>
      <c r="C28" s="365"/>
      <c r="D28" s="365"/>
      <c r="E28" s="365"/>
      <c r="F28" s="371"/>
      <c r="G28" s="366"/>
      <c r="H28" s="94">
        <f t="shared" si="0"/>
        <v>3.2975999999999998E-2</v>
      </c>
      <c r="I28" s="365"/>
      <c r="J28" s="365"/>
      <c r="K28" s="365"/>
      <c r="L28" s="366"/>
      <c r="M28" s="375"/>
      <c r="N28" s="366"/>
      <c r="O28" s="36">
        <f>H28+I23+J23+K23</f>
        <v>0.15831599999999998</v>
      </c>
      <c r="P28" s="365"/>
      <c r="Q28" s="38">
        <f t="shared" si="1"/>
        <v>6.6E-3</v>
      </c>
      <c r="R28" s="365"/>
      <c r="S28" s="37">
        <f>+P23+Q28+R23</f>
        <v>2.6587E-2</v>
      </c>
      <c r="T28" s="287">
        <f>F23+O28+S28</f>
        <v>0.66227800000000003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3" t="s">
        <v>26</v>
      </c>
      <c r="D30" s="363" t="s">
        <v>26</v>
      </c>
      <c r="E30" s="361">
        <f>D173</f>
        <v>58.93</v>
      </c>
      <c r="F30" s="359">
        <f>SUM(C30:E32)</f>
        <v>58.93</v>
      </c>
      <c r="G30" s="43">
        <f>C175</f>
        <v>77.95</v>
      </c>
      <c r="H30" s="363" t="s">
        <v>26</v>
      </c>
      <c r="I30" s="363" t="s">
        <v>26</v>
      </c>
      <c r="J30" s="363" t="s">
        <v>26</v>
      </c>
      <c r="K30" s="363" t="s">
        <v>26</v>
      </c>
      <c r="L30" s="361">
        <f>C187</f>
        <v>-0.03</v>
      </c>
      <c r="M30" s="372">
        <f>C188</f>
        <v>0.08</v>
      </c>
      <c r="N30" s="361">
        <f>C189</f>
        <v>0</v>
      </c>
      <c r="O30" s="45">
        <f>G30+L30+M30+N30</f>
        <v>78</v>
      </c>
      <c r="P30" s="363" t="s">
        <v>26</v>
      </c>
      <c r="Q30" s="361">
        <f>D193</f>
        <v>-23.13</v>
      </c>
      <c r="R30" s="363" t="s">
        <v>26</v>
      </c>
      <c r="S30" s="359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4"/>
      <c r="D31" s="364"/>
      <c r="E31" s="361"/>
      <c r="F31" s="359"/>
      <c r="G31" s="43">
        <f>C176</f>
        <v>537.88</v>
      </c>
      <c r="H31" s="364"/>
      <c r="I31" s="364"/>
      <c r="J31" s="364"/>
      <c r="K31" s="364"/>
      <c r="L31" s="361"/>
      <c r="M31" s="372"/>
      <c r="N31" s="361"/>
      <c r="O31" s="138">
        <f>G31+L30+M30+N30</f>
        <v>537.93000000000006</v>
      </c>
      <c r="P31" s="364"/>
      <c r="Q31" s="361"/>
      <c r="R31" s="364"/>
      <c r="S31" s="359"/>
      <c r="T31" s="290">
        <f>F30+O31+S30</f>
        <v>573.73</v>
      </c>
    </row>
    <row r="32" spans="2:21" s="22" customFormat="1" x14ac:dyDescent="0.25">
      <c r="B32" s="131" t="s">
        <v>19</v>
      </c>
      <c r="C32" s="365"/>
      <c r="D32" s="365"/>
      <c r="E32" s="362"/>
      <c r="F32" s="360"/>
      <c r="G32" s="46">
        <f>C177</f>
        <v>1137.8000000000002</v>
      </c>
      <c r="H32" s="365"/>
      <c r="I32" s="365"/>
      <c r="J32" s="365"/>
      <c r="K32" s="365"/>
      <c r="L32" s="362"/>
      <c r="M32" s="373"/>
      <c r="N32" s="362"/>
      <c r="O32" s="139">
        <f>G32+L30+M30+N30</f>
        <v>1137.8500000000001</v>
      </c>
      <c r="P32" s="365"/>
      <c r="Q32" s="362"/>
      <c r="R32" s="365"/>
      <c r="S32" s="360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8"/>
    </row>
    <row r="39" spans="2:21" s="22" customFormat="1" ht="15" customHeight="1" x14ac:dyDescent="0.25">
      <c r="B39" s="126" t="s">
        <v>74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4">
        <f>ROUND(B15*C171,6)</f>
        <v>0.43379000000000001</v>
      </c>
      <c r="D41" s="364">
        <f>ROUND(B15*C172,6)</f>
        <v>3.5638999999999997E-2</v>
      </c>
      <c r="E41" s="364">
        <f>C173</f>
        <v>7.9459999999999999E-3</v>
      </c>
      <c r="F41" s="378">
        <f>SUM(C41:E46)</f>
        <v>0.47737499999999999</v>
      </c>
      <c r="G41" s="363" t="s">
        <v>26</v>
      </c>
      <c r="H41" s="55">
        <f t="shared" ref="H41:H46" si="2">D178</f>
        <v>0</v>
      </c>
      <c r="I41" s="364">
        <f>ROUND(B15*D184,6)</f>
        <v>0.109699</v>
      </c>
      <c r="J41" s="364">
        <f>C185</f>
        <v>1.186E-3</v>
      </c>
      <c r="K41" s="364">
        <f>C186</f>
        <v>1.4455000000000001E-2</v>
      </c>
      <c r="L41" s="363" t="s">
        <v>26</v>
      </c>
      <c r="M41" s="363" t="s">
        <v>26</v>
      </c>
      <c r="N41" s="363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4">
        <f>C199</f>
        <v>7.2920000000000007E-3</v>
      </c>
      <c r="S41" s="37">
        <f>+P41+Q41+R41</f>
        <v>1.9987000000000001E-2</v>
      </c>
      <c r="T41" s="307">
        <f>F41+O41+S41</f>
        <v>0.62270199999999998</v>
      </c>
    </row>
    <row r="42" spans="2:21" s="22" customFormat="1" x14ac:dyDescent="0.25">
      <c r="B42" s="136" t="s">
        <v>46</v>
      </c>
      <c r="C42" s="364"/>
      <c r="D42" s="364"/>
      <c r="E42" s="364"/>
      <c r="F42" s="378"/>
      <c r="G42" s="363"/>
      <c r="H42" s="55">
        <f t="shared" si="2"/>
        <v>6.9823999999999997E-2</v>
      </c>
      <c r="I42" s="364"/>
      <c r="J42" s="364"/>
      <c r="K42" s="364"/>
      <c r="L42" s="363"/>
      <c r="M42" s="363"/>
      <c r="N42" s="363"/>
      <c r="O42" s="56">
        <f>H42+I41+J41+K41</f>
        <v>0.19516399999999998</v>
      </c>
      <c r="P42" s="376"/>
      <c r="Q42" s="57">
        <f t="shared" si="3"/>
        <v>4.6199999999999998E-2</v>
      </c>
      <c r="R42" s="364"/>
      <c r="S42" s="37">
        <f>+P41+Q42+R41</f>
        <v>6.6186999999999996E-2</v>
      </c>
      <c r="T42" s="307">
        <f>F41+O42+S42</f>
        <v>0.73872599999999999</v>
      </c>
    </row>
    <row r="43" spans="2:21" s="22" customFormat="1" x14ac:dyDescent="0.25">
      <c r="B43" s="136" t="s">
        <v>8</v>
      </c>
      <c r="C43" s="364"/>
      <c r="D43" s="364"/>
      <c r="E43" s="364"/>
      <c r="F43" s="378"/>
      <c r="G43" s="363"/>
      <c r="H43" s="55">
        <f t="shared" si="2"/>
        <v>6.3909000000000007E-2</v>
      </c>
      <c r="I43" s="364"/>
      <c r="J43" s="364"/>
      <c r="K43" s="364"/>
      <c r="L43" s="363"/>
      <c r="M43" s="363"/>
      <c r="N43" s="363"/>
      <c r="O43" s="56">
        <f>H43+I41+J41+K41</f>
        <v>0.189249</v>
      </c>
      <c r="P43" s="376"/>
      <c r="Q43" s="57">
        <f t="shared" si="3"/>
        <v>2.7300000000000001E-2</v>
      </c>
      <c r="R43" s="364"/>
      <c r="S43" s="37">
        <f>+P41+Q43+R41</f>
        <v>4.7287000000000003E-2</v>
      </c>
      <c r="T43" s="307">
        <f>F41+O43+S43</f>
        <v>0.71391099999999996</v>
      </c>
    </row>
    <row r="44" spans="2:21" s="22" customFormat="1" x14ac:dyDescent="0.25">
      <c r="B44" s="136" t="s">
        <v>9</v>
      </c>
      <c r="C44" s="364"/>
      <c r="D44" s="364"/>
      <c r="E44" s="364"/>
      <c r="F44" s="378"/>
      <c r="G44" s="363"/>
      <c r="H44" s="55">
        <f t="shared" si="2"/>
        <v>6.4177999999999999E-2</v>
      </c>
      <c r="I44" s="364"/>
      <c r="J44" s="364"/>
      <c r="K44" s="364"/>
      <c r="L44" s="363"/>
      <c r="M44" s="363"/>
      <c r="N44" s="363"/>
      <c r="O44" s="56">
        <f>H44+I41+J41+K41</f>
        <v>0.18951799999999999</v>
      </c>
      <c r="P44" s="376"/>
      <c r="Q44" s="57">
        <f t="shared" si="3"/>
        <v>2.2100000000000002E-2</v>
      </c>
      <c r="R44" s="364"/>
      <c r="S44" s="37">
        <f>+P41+Q44+R41</f>
        <v>4.2086999999999999E-2</v>
      </c>
      <c r="T44" s="307">
        <f>F41+O44+S44</f>
        <v>0.70897999999999994</v>
      </c>
    </row>
    <row r="45" spans="2:21" s="22" customFormat="1" x14ac:dyDescent="0.25">
      <c r="B45" s="136" t="s">
        <v>10</v>
      </c>
      <c r="C45" s="364"/>
      <c r="D45" s="364"/>
      <c r="E45" s="364"/>
      <c r="F45" s="378"/>
      <c r="G45" s="363"/>
      <c r="H45" s="55">
        <f t="shared" si="2"/>
        <v>4.7953999999999997E-2</v>
      </c>
      <c r="I45" s="364"/>
      <c r="J45" s="364"/>
      <c r="K45" s="364"/>
      <c r="L45" s="363"/>
      <c r="M45" s="363"/>
      <c r="N45" s="363"/>
      <c r="O45" s="56">
        <f>H45+I41+J41+K41</f>
        <v>0.17329399999999998</v>
      </c>
      <c r="P45" s="376"/>
      <c r="Q45" s="57">
        <f t="shared" si="3"/>
        <v>1.5800000000000002E-2</v>
      </c>
      <c r="R45" s="364"/>
      <c r="S45" s="37">
        <f>+P41+Q45+R41</f>
        <v>3.5786999999999999E-2</v>
      </c>
      <c r="T45" s="307">
        <f>F41+O45+S45</f>
        <v>0.68645599999999996</v>
      </c>
    </row>
    <row r="46" spans="2:21" s="22" customFormat="1" x14ac:dyDescent="0.25">
      <c r="B46" s="136" t="s">
        <v>11</v>
      </c>
      <c r="C46" s="365"/>
      <c r="D46" s="365"/>
      <c r="E46" s="365"/>
      <c r="F46" s="379"/>
      <c r="G46" s="366"/>
      <c r="H46" s="55">
        <f t="shared" si="2"/>
        <v>2.4291E-2</v>
      </c>
      <c r="I46" s="365"/>
      <c r="J46" s="365"/>
      <c r="K46" s="365"/>
      <c r="L46" s="366"/>
      <c r="M46" s="366"/>
      <c r="N46" s="366"/>
      <c r="O46" s="56">
        <f>H46+I41+J41+K41</f>
        <v>0.14963099999999999</v>
      </c>
      <c r="P46" s="377"/>
      <c r="Q46" s="58">
        <f t="shared" si="3"/>
        <v>6.6E-3</v>
      </c>
      <c r="R46" s="365"/>
      <c r="S46" s="37">
        <f>+P41+Q46+R41</f>
        <v>2.6587E-2</v>
      </c>
      <c r="T46" s="307">
        <f>F41+O46+S46</f>
        <v>0.65359299999999998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3" t="s">
        <v>26</v>
      </c>
      <c r="D48" s="363" t="s">
        <v>26</v>
      </c>
      <c r="E48" s="361">
        <f>D173</f>
        <v>58.93</v>
      </c>
      <c r="F48" s="359">
        <f>SUM(C48:E50)</f>
        <v>58.93</v>
      </c>
      <c r="G48" s="44">
        <f>D175</f>
        <v>67.39</v>
      </c>
      <c r="H48" s="363" t="s">
        <v>26</v>
      </c>
      <c r="I48" s="363" t="s">
        <v>26</v>
      </c>
      <c r="J48" s="363" t="s">
        <v>26</v>
      </c>
      <c r="K48" s="363" t="s">
        <v>26</v>
      </c>
      <c r="L48" s="361">
        <f>D187</f>
        <v>-0.25</v>
      </c>
      <c r="M48" s="361">
        <f>D188</f>
        <v>0.06</v>
      </c>
      <c r="N48" s="361">
        <f>D189</f>
        <v>0</v>
      </c>
      <c r="O48" s="45">
        <f>G48+L48+M48+N48</f>
        <v>67.2</v>
      </c>
      <c r="P48" s="363" t="s">
        <v>26</v>
      </c>
      <c r="Q48" s="361">
        <f>D193</f>
        <v>-23.13</v>
      </c>
      <c r="R48" s="363" t="s">
        <v>26</v>
      </c>
      <c r="S48" s="359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4"/>
      <c r="D49" s="364"/>
      <c r="E49" s="361"/>
      <c r="F49" s="359"/>
      <c r="G49" s="44">
        <f>D176</f>
        <v>469.74</v>
      </c>
      <c r="H49" s="364"/>
      <c r="I49" s="364"/>
      <c r="J49" s="364"/>
      <c r="K49" s="364"/>
      <c r="L49" s="361"/>
      <c r="M49" s="361"/>
      <c r="N49" s="361"/>
      <c r="O49" s="138">
        <f>G49+L48+M48+N48</f>
        <v>469.55</v>
      </c>
      <c r="P49" s="364"/>
      <c r="Q49" s="361"/>
      <c r="R49" s="364"/>
      <c r="S49" s="359"/>
      <c r="T49" s="290">
        <f>F48+O49+S48</f>
        <v>505.35</v>
      </c>
    </row>
    <row r="50" spans="2:35" s="22" customFormat="1" x14ac:dyDescent="0.25">
      <c r="B50" s="131" t="s">
        <v>19</v>
      </c>
      <c r="C50" s="365"/>
      <c r="D50" s="365"/>
      <c r="E50" s="362"/>
      <c r="F50" s="360"/>
      <c r="G50" s="47">
        <f>D177</f>
        <v>975.12000000000012</v>
      </c>
      <c r="H50" s="365"/>
      <c r="I50" s="365"/>
      <c r="J50" s="365"/>
      <c r="K50" s="365"/>
      <c r="L50" s="362"/>
      <c r="M50" s="362"/>
      <c r="N50" s="362"/>
      <c r="O50" s="139">
        <f>G50+L48+M48+N48</f>
        <v>974.93000000000006</v>
      </c>
      <c r="P50" s="365"/>
      <c r="Q50" s="362"/>
      <c r="R50" s="365"/>
      <c r="S50" s="360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8"/>
    </row>
    <row r="57" spans="2:35" s="22" customFormat="1" ht="15" customHeight="1" x14ac:dyDescent="0.25">
      <c r="B57" s="126" t="s">
        <v>74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4">
        <f>ROUND(B15*C171,6)</f>
        <v>0.43379000000000001</v>
      </c>
      <c r="D59" s="364">
        <f>ROUND(B15*C172,6)</f>
        <v>3.5638999999999997E-2</v>
      </c>
      <c r="E59" s="364">
        <f>C173</f>
        <v>7.9459999999999999E-3</v>
      </c>
      <c r="F59" s="370">
        <f>SUM(C59:E64)</f>
        <v>0.47737499999999999</v>
      </c>
      <c r="G59" s="363" t="s">
        <v>26</v>
      </c>
      <c r="H59" s="64">
        <f t="shared" ref="H59:H64" si="4">E178</f>
        <v>0</v>
      </c>
      <c r="I59" s="364">
        <f>ROUND(B15*E184,6)</f>
        <v>0.109699</v>
      </c>
      <c r="J59" s="364">
        <f>C185</f>
        <v>1.186E-3</v>
      </c>
      <c r="K59" s="364">
        <f>C186</f>
        <v>1.4455000000000001E-2</v>
      </c>
      <c r="L59" s="363" t="s">
        <v>26</v>
      </c>
      <c r="M59" s="363" t="s">
        <v>26</v>
      </c>
      <c r="N59" s="363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4">
        <f>C199</f>
        <v>7.2920000000000007E-3</v>
      </c>
      <c r="S59" s="37">
        <f>+P59+Q59+R59</f>
        <v>1.9987000000000001E-2</v>
      </c>
      <c r="T59" s="287">
        <f>F59+O59+S59</f>
        <v>0.62270199999999998</v>
      </c>
    </row>
    <row r="60" spans="2:35" s="22" customFormat="1" x14ac:dyDescent="0.25">
      <c r="B60" s="136" t="s">
        <v>46</v>
      </c>
      <c r="C60" s="364"/>
      <c r="D60" s="364"/>
      <c r="E60" s="364"/>
      <c r="F60" s="370"/>
      <c r="G60" s="363"/>
      <c r="H60" s="64">
        <f t="shared" si="4"/>
        <v>9.5524999999999999E-2</v>
      </c>
      <c r="I60" s="364"/>
      <c r="J60" s="364"/>
      <c r="K60" s="364"/>
      <c r="L60" s="363"/>
      <c r="M60" s="363"/>
      <c r="N60" s="363"/>
      <c r="O60" s="37">
        <f>H60+I59+J59+K59</f>
        <v>0.22086500000000001</v>
      </c>
      <c r="P60" s="376"/>
      <c r="Q60" s="35">
        <f t="shared" si="5"/>
        <v>4.6199999999999998E-2</v>
      </c>
      <c r="R60" s="364"/>
      <c r="S60" s="37">
        <f>+P59+Q60+R59</f>
        <v>6.6186999999999996E-2</v>
      </c>
      <c r="T60" s="287">
        <f>F59+O60+S60</f>
        <v>0.76442699999999997</v>
      </c>
    </row>
    <row r="61" spans="2:35" s="22" customFormat="1" x14ac:dyDescent="0.25">
      <c r="B61" s="136" t="s">
        <v>8</v>
      </c>
      <c r="C61" s="364"/>
      <c r="D61" s="364"/>
      <c r="E61" s="364"/>
      <c r="F61" s="370"/>
      <c r="G61" s="363"/>
      <c r="H61" s="64">
        <f t="shared" si="4"/>
        <v>8.7431999999999996E-2</v>
      </c>
      <c r="I61" s="364"/>
      <c r="J61" s="364"/>
      <c r="K61" s="364"/>
      <c r="L61" s="363"/>
      <c r="M61" s="363"/>
      <c r="N61" s="363"/>
      <c r="O61" s="37">
        <f>H61+I59+J59+K59</f>
        <v>0.21277199999999999</v>
      </c>
      <c r="P61" s="376"/>
      <c r="Q61" s="35">
        <f t="shared" si="5"/>
        <v>2.7300000000000001E-2</v>
      </c>
      <c r="R61" s="364"/>
      <c r="S61" s="37">
        <f>+P59+Q61+R59</f>
        <v>4.7287000000000003E-2</v>
      </c>
      <c r="T61" s="287">
        <f>F59+O61+S61</f>
        <v>0.73743399999999992</v>
      </c>
    </row>
    <row r="62" spans="2:35" s="22" customFormat="1" x14ac:dyDescent="0.25">
      <c r="B62" s="136" t="s">
        <v>9</v>
      </c>
      <c r="C62" s="364"/>
      <c r="D62" s="364"/>
      <c r="E62" s="364"/>
      <c r="F62" s="370"/>
      <c r="G62" s="363"/>
      <c r="H62" s="64">
        <f t="shared" si="4"/>
        <v>8.7799999999999989E-2</v>
      </c>
      <c r="I62" s="364"/>
      <c r="J62" s="364"/>
      <c r="K62" s="364"/>
      <c r="L62" s="363"/>
      <c r="M62" s="363"/>
      <c r="N62" s="363"/>
      <c r="O62" s="37">
        <f>H62+I59+J59+K59</f>
        <v>0.21313999999999997</v>
      </c>
      <c r="P62" s="376"/>
      <c r="Q62" s="35">
        <f t="shared" si="5"/>
        <v>2.2100000000000002E-2</v>
      </c>
      <c r="R62" s="364"/>
      <c r="S62" s="37">
        <f>+P59+Q62+R59</f>
        <v>4.2086999999999999E-2</v>
      </c>
      <c r="T62" s="287">
        <f>F59+O62+S62</f>
        <v>0.73260199999999998</v>
      </c>
    </row>
    <row r="63" spans="2:35" s="22" customFormat="1" x14ac:dyDescent="0.25">
      <c r="B63" s="136" t="s">
        <v>10</v>
      </c>
      <c r="C63" s="364"/>
      <c r="D63" s="364"/>
      <c r="E63" s="364"/>
      <c r="F63" s="370"/>
      <c r="G63" s="363"/>
      <c r="H63" s="64">
        <f t="shared" si="4"/>
        <v>6.5604999999999997E-2</v>
      </c>
      <c r="I63" s="364"/>
      <c r="J63" s="364"/>
      <c r="K63" s="364"/>
      <c r="L63" s="363"/>
      <c r="M63" s="363"/>
      <c r="N63" s="363"/>
      <c r="O63" s="37">
        <f>H63+I59+J59+K59</f>
        <v>0.190945</v>
      </c>
      <c r="P63" s="376"/>
      <c r="Q63" s="35">
        <f t="shared" si="5"/>
        <v>1.5800000000000002E-2</v>
      </c>
      <c r="R63" s="364"/>
      <c r="S63" s="37">
        <f>+P59+Q63+R59</f>
        <v>3.5786999999999999E-2</v>
      </c>
      <c r="T63" s="287">
        <f>F59+O63+S63</f>
        <v>0.70410700000000004</v>
      </c>
    </row>
    <row r="64" spans="2:35" s="22" customFormat="1" x14ac:dyDescent="0.25">
      <c r="B64" s="136" t="s">
        <v>11</v>
      </c>
      <c r="C64" s="365"/>
      <c r="D64" s="365"/>
      <c r="E64" s="365"/>
      <c r="F64" s="371"/>
      <c r="G64" s="366"/>
      <c r="H64" s="64">
        <f t="shared" si="4"/>
        <v>3.3231000000000004E-2</v>
      </c>
      <c r="I64" s="365"/>
      <c r="J64" s="365"/>
      <c r="K64" s="365"/>
      <c r="L64" s="366"/>
      <c r="M64" s="366"/>
      <c r="N64" s="366"/>
      <c r="O64" s="37">
        <f>H64+I59+J59+K59</f>
        <v>0.15857099999999999</v>
      </c>
      <c r="P64" s="377"/>
      <c r="Q64" s="38">
        <f t="shared" si="5"/>
        <v>6.6E-3</v>
      </c>
      <c r="R64" s="365"/>
      <c r="S64" s="37">
        <f>+P59+Q64+R59</f>
        <v>2.6587E-2</v>
      </c>
      <c r="T64" s="287">
        <f>F59+O64+S64</f>
        <v>0.66253300000000004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3" t="s">
        <v>26</v>
      </c>
      <c r="D66" s="363" t="s">
        <v>26</v>
      </c>
      <c r="E66" s="361">
        <f>D173</f>
        <v>58.93</v>
      </c>
      <c r="F66" s="359">
        <f>SUM(C66:E68)</f>
        <v>58.93</v>
      </c>
      <c r="G66" s="44">
        <f>E175</f>
        <v>73.39</v>
      </c>
      <c r="H66" s="363" t="s">
        <v>26</v>
      </c>
      <c r="I66" s="363" t="s">
        <v>26</v>
      </c>
      <c r="J66" s="363" t="s">
        <v>26</v>
      </c>
      <c r="K66" s="363" t="s">
        <v>26</v>
      </c>
      <c r="L66" s="361">
        <f>E187</f>
        <v>0</v>
      </c>
      <c r="M66" s="361">
        <f>E188</f>
        <v>0</v>
      </c>
      <c r="N66" s="361">
        <f>E189</f>
        <v>0</v>
      </c>
      <c r="O66" s="45">
        <f>G66+L66+M66+N66</f>
        <v>73.39</v>
      </c>
      <c r="P66" s="363" t="s">
        <v>26</v>
      </c>
      <c r="Q66" s="361">
        <f>D193</f>
        <v>-23.13</v>
      </c>
      <c r="R66" s="363" t="s">
        <v>26</v>
      </c>
      <c r="S66" s="359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4"/>
      <c r="D67" s="364"/>
      <c r="E67" s="361"/>
      <c r="F67" s="359"/>
      <c r="G67" s="44">
        <f>E176</f>
        <v>468.45000000000005</v>
      </c>
      <c r="H67" s="364"/>
      <c r="I67" s="364"/>
      <c r="J67" s="364"/>
      <c r="K67" s="364"/>
      <c r="L67" s="361"/>
      <c r="M67" s="361"/>
      <c r="N67" s="361"/>
      <c r="O67" s="138">
        <f>G67+L66+M66+N66</f>
        <v>468.45000000000005</v>
      </c>
      <c r="P67" s="364"/>
      <c r="Q67" s="361"/>
      <c r="R67" s="364"/>
      <c r="S67" s="359"/>
      <c r="T67" s="290">
        <f>F66+O67+S66</f>
        <v>504.25</v>
      </c>
    </row>
    <row r="68" spans="2:21" s="22" customFormat="1" x14ac:dyDescent="0.25">
      <c r="B68" s="131" t="s">
        <v>19</v>
      </c>
      <c r="C68" s="365"/>
      <c r="D68" s="365"/>
      <c r="E68" s="362"/>
      <c r="F68" s="360"/>
      <c r="G68" s="47">
        <f>E177</f>
        <v>1152.93</v>
      </c>
      <c r="H68" s="365"/>
      <c r="I68" s="365"/>
      <c r="J68" s="365"/>
      <c r="K68" s="365"/>
      <c r="L68" s="362"/>
      <c r="M68" s="362"/>
      <c r="N68" s="362"/>
      <c r="O68" s="139">
        <f>G68+L66+M66+N66</f>
        <v>1152.93</v>
      </c>
      <c r="P68" s="365"/>
      <c r="Q68" s="362"/>
      <c r="R68" s="365"/>
      <c r="S68" s="360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8"/>
    </row>
    <row r="75" spans="2:21" s="22" customFormat="1" ht="15" customHeight="1" x14ac:dyDescent="0.25">
      <c r="B75" s="126" t="s">
        <v>74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4">
        <f>ROUND(B15*C171,6)</f>
        <v>0.43379000000000001</v>
      </c>
      <c r="D77" s="364">
        <f>ROUND(B15*C172,6)</f>
        <v>3.5638999999999997E-2</v>
      </c>
      <c r="E77" s="364">
        <f>C173</f>
        <v>7.9459999999999999E-3</v>
      </c>
      <c r="F77" s="370">
        <f>SUM(C77:E82)</f>
        <v>0.47737499999999999</v>
      </c>
      <c r="G77" s="363" t="s">
        <v>26</v>
      </c>
      <c r="H77" s="64">
        <f t="shared" ref="H77:H82" si="6">F178</f>
        <v>0</v>
      </c>
      <c r="I77" s="364">
        <f>ROUND(B15*F184,6)</f>
        <v>0.109699</v>
      </c>
      <c r="J77" s="364">
        <f>C185</f>
        <v>1.186E-3</v>
      </c>
      <c r="K77" s="364">
        <f>C186</f>
        <v>1.4455000000000001E-2</v>
      </c>
      <c r="L77" s="363" t="s">
        <v>26</v>
      </c>
      <c r="M77" s="363" t="s">
        <v>26</v>
      </c>
      <c r="N77" s="363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4">
        <f>C199</f>
        <v>7.2920000000000007E-3</v>
      </c>
      <c r="S77" s="37">
        <f>+P77+Q77+R77</f>
        <v>1.9987000000000001E-2</v>
      </c>
      <c r="T77" s="287">
        <f>F77+O77+S77</f>
        <v>0.62270199999999998</v>
      </c>
    </row>
    <row r="78" spans="2:21" s="22" customFormat="1" x14ac:dyDescent="0.25">
      <c r="B78" s="136" t="s">
        <v>46</v>
      </c>
      <c r="C78" s="364"/>
      <c r="D78" s="364"/>
      <c r="E78" s="364"/>
      <c r="F78" s="370"/>
      <c r="G78" s="363"/>
      <c r="H78" s="64">
        <f t="shared" si="6"/>
        <v>0.11729200000000001</v>
      </c>
      <c r="I78" s="364"/>
      <c r="J78" s="364"/>
      <c r="K78" s="364"/>
      <c r="L78" s="363"/>
      <c r="M78" s="363"/>
      <c r="N78" s="363"/>
      <c r="O78" s="37">
        <f>H78+I77+J77+K77</f>
        <v>0.24263199999999999</v>
      </c>
      <c r="P78" s="376"/>
      <c r="Q78" s="35">
        <f t="shared" si="7"/>
        <v>4.6199999999999998E-2</v>
      </c>
      <c r="R78" s="364"/>
      <c r="S78" s="37">
        <f>+P77+Q78+R77</f>
        <v>6.6186999999999996E-2</v>
      </c>
      <c r="T78" s="287">
        <f>F77+O78+S78</f>
        <v>0.78619399999999995</v>
      </c>
    </row>
    <row r="79" spans="2:21" s="22" customFormat="1" x14ac:dyDescent="0.25">
      <c r="B79" s="136" t="s">
        <v>8</v>
      </c>
      <c r="C79" s="364"/>
      <c r="D79" s="364"/>
      <c r="E79" s="364"/>
      <c r="F79" s="370"/>
      <c r="G79" s="363"/>
      <c r="H79" s="64">
        <f t="shared" si="6"/>
        <v>0.107354</v>
      </c>
      <c r="I79" s="364"/>
      <c r="J79" s="364"/>
      <c r="K79" s="364"/>
      <c r="L79" s="363"/>
      <c r="M79" s="363"/>
      <c r="N79" s="363"/>
      <c r="O79" s="37">
        <f>H79+I77+J77+K77</f>
        <v>0.23269399999999998</v>
      </c>
      <c r="P79" s="376"/>
      <c r="Q79" s="35">
        <f t="shared" si="7"/>
        <v>2.7300000000000001E-2</v>
      </c>
      <c r="R79" s="364"/>
      <c r="S79" s="37">
        <f>+P77+Q79+R77</f>
        <v>4.7287000000000003E-2</v>
      </c>
      <c r="T79" s="287">
        <f>F77+O79+S79</f>
        <v>0.75735599999999992</v>
      </c>
    </row>
    <row r="80" spans="2:21" s="22" customFormat="1" x14ac:dyDescent="0.25">
      <c r="B80" s="136" t="s">
        <v>9</v>
      </c>
      <c r="C80" s="364"/>
      <c r="D80" s="364"/>
      <c r="E80" s="364"/>
      <c r="F80" s="370"/>
      <c r="G80" s="363"/>
      <c r="H80" s="64">
        <f t="shared" si="6"/>
        <v>0.107806</v>
      </c>
      <c r="I80" s="364"/>
      <c r="J80" s="364"/>
      <c r="K80" s="364"/>
      <c r="L80" s="363"/>
      <c r="M80" s="363"/>
      <c r="N80" s="363"/>
      <c r="O80" s="37">
        <f>H80+I77+J77+K77</f>
        <v>0.23314599999999999</v>
      </c>
      <c r="P80" s="376"/>
      <c r="Q80" s="35">
        <f t="shared" si="7"/>
        <v>2.2100000000000002E-2</v>
      </c>
      <c r="R80" s="364"/>
      <c r="S80" s="37">
        <f>+P77+Q80+R77</f>
        <v>4.2086999999999999E-2</v>
      </c>
      <c r="T80" s="287">
        <f>F77+O80+S80</f>
        <v>0.75260799999999994</v>
      </c>
    </row>
    <row r="81" spans="2:21" s="22" customFormat="1" x14ac:dyDescent="0.25">
      <c r="B81" s="136" t="s">
        <v>10</v>
      </c>
      <c r="C81" s="364"/>
      <c r="D81" s="364"/>
      <c r="E81" s="364"/>
      <c r="F81" s="370"/>
      <c r="G81" s="363"/>
      <c r="H81" s="64">
        <f t="shared" si="6"/>
        <v>8.0554000000000001E-2</v>
      </c>
      <c r="I81" s="364"/>
      <c r="J81" s="364"/>
      <c r="K81" s="364"/>
      <c r="L81" s="363"/>
      <c r="M81" s="363"/>
      <c r="N81" s="363"/>
      <c r="O81" s="37">
        <f>H81+I77+J77+K77</f>
        <v>0.20589399999999999</v>
      </c>
      <c r="P81" s="376"/>
      <c r="Q81" s="35">
        <f t="shared" si="7"/>
        <v>1.5800000000000002E-2</v>
      </c>
      <c r="R81" s="364"/>
      <c r="S81" s="37">
        <f>+P77+Q81+R77</f>
        <v>3.5786999999999999E-2</v>
      </c>
      <c r="T81" s="287">
        <f>F77+O81+S81</f>
        <v>0.71905600000000003</v>
      </c>
    </row>
    <row r="82" spans="2:21" s="22" customFormat="1" x14ac:dyDescent="0.25">
      <c r="B82" s="136" t="s">
        <v>11</v>
      </c>
      <c r="C82" s="365"/>
      <c r="D82" s="365"/>
      <c r="E82" s="365"/>
      <c r="F82" s="371"/>
      <c r="G82" s="366"/>
      <c r="H82" s="64">
        <f t="shared" si="6"/>
        <v>4.0804E-2</v>
      </c>
      <c r="I82" s="365"/>
      <c r="J82" s="365"/>
      <c r="K82" s="365"/>
      <c r="L82" s="366"/>
      <c r="M82" s="366"/>
      <c r="N82" s="366"/>
      <c r="O82" s="37">
        <f>H82+I77+J77+K77</f>
        <v>0.16614399999999999</v>
      </c>
      <c r="P82" s="377"/>
      <c r="Q82" s="38">
        <f t="shared" si="7"/>
        <v>6.6E-3</v>
      </c>
      <c r="R82" s="365"/>
      <c r="S82" s="37">
        <f>+P77+Q82+R77</f>
        <v>2.6587E-2</v>
      </c>
      <c r="T82" s="287">
        <f>F77+O82+S82</f>
        <v>0.67010599999999998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3" t="s">
        <v>26</v>
      </c>
      <c r="D84" s="363" t="s">
        <v>26</v>
      </c>
      <c r="E84" s="361">
        <f>D173</f>
        <v>58.93</v>
      </c>
      <c r="F84" s="359">
        <f>SUM(C84:E86)</f>
        <v>58.93</v>
      </c>
      <c r="G84" s="44">
        <f>F175</f>
        <v>65.88</v>
      </c>
      <c r="H84" s="363" t="s">
        <v>26</v>
      </c>
      <c r="I84" s="363" t="s">
        <v>26</v>
      </c>
      <c r="J84" s="363" t="s">
        <v>26</v>
      </c>
      <c r="K84" s="363" t="s">
        <v>26</v>
      </c>
      <c r="L84" s="361">
        <f>F187</f>
        <v>0</v>
      </c>
      <c r="M84" s="361">
        <f>F188</f>
        <v>0</v>
      </c>
      <c r="N84" s="361">
        <f>F189</f>
        <v>0</v>
      </c>
      <c r="O84" s="45">
        <f>G84+L84+M84+N84</f>
        <v>65.88</v>
      </c>
      <c r="P84" s="363" t="s">
        <v>26</v>
      </c>
      <c r="Q84" s="361">
        <f>D193</f>
        <v>-23.13</v>
      </c>
      <c r="R84" s="363" t="s">
        <v>26</v>
      </c>
      <c r="S84" s="359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4"/>
      <c r="D85" s="364"/>
      <c r="E85" s="361"/>
      <c r="F85" s="359"/>
      <c r="G85" s="44">
        <f>F176</f>
        <v>460.09000000000003</v>
      </c>
      <c r="H85" s="364"/>
      <c r="I85" s="364"/>
      <c r="J85" s="364"/>
      <c r="K85" s="364"/>
      <c r="L85" s="361"/>
      <c r="M85" s="361"/>
      <c r="N85" s="361"/>
      <c r="O85" s="138">
        <f>G85+L84+M84+N84</f>
        <v>460.09000000000003</v>
      </c>
      <c r="P85" s="364"/>
      <c r="Q85" s="361"/>
      <c r="R85" s="364"/>
      <c r="S85" s="359"/>
      <c r="T85" s="290">
        <f>F84+O85+S84</f>
        <v>495.89</v>
      </c>
    </row>
    <row r="86" spans="2:21" s="22" customFormat="1" x14ac:dyDescent="0.25">
      <c r="B86" s="131" t="s">
        <v>19</v>
      </c>
      <c r="C86" s="365"/>
      <c r="D86" s="365"/>
      <c r="E86" s="362"/>
      <c r="F86" s="360"/>
      <c r="G86" s="47">
        <f>F177</f>
        <v>960.54000000000008</v>
      </c>
      <c r="H86" s="365"/>
      <c r="I86" s="365"/>
      <c r="J86" s="365"/>
      <c r="K86" s="365"/>
      <c r="L86" s="362"/>
      <c r="M86" s="362"/>
      <c r="N86" s="362"/>
      <c r="O86" s="139">
        <f>G86+L84+M84+N84</f>
        <v>960.54000000000008</v>
      </c>
      <c r="P86" s="365"/>
      <c r="Q86" s="362"/>
      <c r="R86" s="365"/>
      <c r="S86" s="360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8"/>
    </row>
    <row r="93" spans="2:21" s="22" customFormat="1" ht="15" customHeight="1" x14ac:dyDescent="0.25">
      <c r="B93" s="126" t="s">
        <v>74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4">
        <f>ROUND(B15*C171,6)</f>
        <v>0.43379000000000001</v>
      </c>
      <c r="D95" s="364">
        <f>ROUND(B15*C172,6)</f>
        <v>3.5638999999999997E-2</v>
      </c>
      <c r="E95" s="364">
        <f>C173</f>
        <v>7.9459999999999999E-3</v>
      </c>
      <c r="F95" s="370">
        <f>SUM(C95:E100)</f>
        <v>0.47737499999999999</v>
      </c>
      <c r="G95" s="363" t="s">
        <v>26</v>
      </c>
      <c r="H95" s="35">
        <f t="shared" ref="H95:H100" si="8">G178</f>
        <v>0</v>
      </c>
      <c r="I95" s="364">
        <f>ROUND(B15*G184,6)</f>
        <v>0.109699</v>
      </c>
      <c r="J95" s="364">
        <f>C185</f>
        <v>1.186E-3</v>
      </c>
      <c r="K95" s="364">
        <f>C186</f>
        <v>1.4455000000000001E-2</v>
      </c>
      <c r="L95" s="363" t="s">
        <v>26</v>
      </c>
      <c r="M95" s="363" t="s">
        <v>26</v>
      </c>
      <c r="N95" s="363" t="s">
        <v>26</v>
      </c>
      <c r="O95" s="37">
        <f>H95+I95+J95+K95</f>
        <v>0.12534000000000001</v>
      </c>
      <c r="P95" s="364">
        <f>C192</f>
        <v>1.2695E-2</v>
      </c>
      <c r="Q95" s="35">
        <f t="shared" ref="Q95:Q100" si="9">C193</f>
        <v>0</v>
      </c>
      <c r="R95" s="364">
        <f>C199</f>
        <v>7.2920000000000007E-3</v>
      </c>
      <c r="S95" s="37">
        <f>+P95+Q95+R95</f>
        <v>1.9987000000000001E-2</v>
      </c>
      <c r="T95" s="287">
        <f>F95+O95+S95</f>
        <v>0.62270199999999998</v>
      </c>
    </row>
    <row r="96" spans="2:21" s="22" customFormat="1" x14ac:dyDescent="0.25">
      <c r="B96" s="136" t="s">
        <v>46</v>
      </c>
      <c r="C96" s="364"/>
      <c r="D96" s="364"/>
      <c r="E96" s="364"/>
      <c r="F96" s="370"/>
      <c r="G96" s="363"/>
      <c r="H96" s="35">
        <f t="shared" si="8"/>
        <v>0.16543099999999999</v>
      </c>
      <c r="I96" s="364"/>
      <c r="J96" s="364"/>
      <c r="K96" s="364"/>
      <c r="L96" s="363"/>
      <c r="M96" s="363"/>
      <c r="N96" s="363"/>
      <c r="O96" s="37">
        <f>H96+I95+J95+K95</f>
        <v>0.290771</v>
      </c>
      <c r="P96" s="364"/>
      <c r="Q96" s="35">
        <f t="shared" si="9"/>
        <v>4.6199999999999998E-2</v>
      </c>
      <c r="R96" s="364"/>
      <c r="S96" s="37">
        <f>+P95+Q96+R95</f>
        <v>6.6186999999999996E-2</v>
      </c>
      <c r="T96" s="287">
        <f>F95+O96+S96</f>
        <v>0.83433299999999999</v>
      </c>
    </row>
    <row r="97" spans="2:21" s="22" customFormat="1" x14ac:dyDescent="0.25">
      <c r="B97" s="136" t="s">
        <v>8</v>
      </c>
      <c r="C97" s="364"/>
      <c r="D97" s="364"/>
      <c r="E97" s="364"/>
      <c r="F97" s="370"/>
      <c r="G97" s="363"/>
      <c r="H97" s="35">
        <f t="shared" si="8"/>
        <v>0.15141499999999999</v>
      </c>
      <c r="I97" s="364"/>
      <c r="J97" s="364"/>
      <c r="K97" s="364"/>
      <c r="L97" s="363"/>
      <c r="M97" s="363"/>
      <c r="N97" s="363"/>
      <c r="O97" s="37">
        <f>H97+I95+J95+K95</f>
        <v>0.27675500000000003</v>
      </c>
      <c r="P97" s="364"/>
      <c r="Q97" s="35">
        <f t="shared" si="9"/>
        <v>2.7300000000000001E-2</v>
      </c>
      <c r="R97" s="364"/>
      <c r="S97" s="37">
        <f>+P95+Q97+R95</f>
        <v>4.7287000000000003E-2</v>
      </c>
      <c r="T97" s="287">
        <f>F95+O97+S97</f>
        <v>0.80141699999999993</v>
      </c>
    </row>
    <row r="98" spans="2:21" s="22" customFormat="1" x14ac:dyDescent="0.25">
      <c r="B98" s="136" t="s">
        <v>9</v>
      </c>
      <c r="C98" s="364"/>
      <c r="D98" s="364"/>
      <c r="E98" s="364"/>
      <c r="F98" s="370"/>
      <c r="G98" s="363"/>
      <c r="H98" s="35">
        <f t="shared" si="8"/>
        <v>0.15205199999999999</v>
      </c>
      <c r="I98" s="364"/>
      <c r="J98" s="364"/>
      <c r="K98" s="364"/>
      <c r="L98" s="363"/>
      <c r="M98" s="363"/>
      <c r="N98" s="363"/>
      <c r="O98" s="37">
        <f>H98+I95+J95+K95</f>
        <v>0.27739200000000003</v>
      </c>
      <c r="P98" s="364"/>
      <c r="Q98" s="35">
        <f t="shared" si="9"/>
        <v>2.2100000000000002E-2</v>
      </c>
      <c r="R98" s="364"/>
      <c r="S98" s="37">
        <f>+P95+Q98+R95</f>
        <v>4.2086999999999999E-2</v>
      </c>
      <c r="T98" s="287">
        <f>F95+O98+S98</f>
        <v>0.79685399999999995</v>
      </c>
    </row>
    <row r="99" spans="2:21" s="22" customFormat="1" x14ac:dyDescent="0.25">
      <c r="B99" s="136" t="s">
        <v>10</v>
      </c>
      <c r="C99" s="364"/>
      <c r="D99" s="364"/>
      <c r="E99" s="364"/>
      <c r="F99" s="370"/>
      <c r="G99" s="363"/>
      <c r="H99" s="35">
        <f t="shared" si="8"/>
        <v>0.11361399999999999</v>
      </c>
      <c r="I99" s="364"/>
      <c r="J99" s="364"/>
      <c r="K99" s="364"/>
      <c r="L99" s="363"/>
      <c r="M99" s="363"/>
      <c r="N99" s="363"/>
      <c r="O99" s="37">
        <f>H99+I95+J95+K95</f>
        <v>0.23895399999999997</v>
      </c>
      <c r="P99" s="364"/>
      <c r="Q99" s="35">
        <f t="shared" si="9"/>
        <v>1.5800000000000002E-2</v>
      </c>
      <c r="R99" s="364"/>
      <c r="S99" s="37">
        <f>+P95+Q99+R95</f>
        <v>3.5786999999999999E-2</v>
      </c>
      <c r="T99" s="287">
        <f>F95+O99+S99</f>
        <v>0.75211600000000001</v>
      </c>
    </row>
    <row r="100" spans="2:21" s="22" customFormat="1" x14ac:dyDescent="0.25">
      <c r="B100" s="136" t="s">
        <v>11</v>
      </c>
      <c r="C100" s="365"/>
      <c r="D100" s="365"/>
      <c r="E100" s="365"/>
      <c r="F100" s="371"/>
      <c r="G100" s="366"/>
      <c r="H100" s="35">
        <f t="shared" si="8"/>
        <v>5.7549999999999997E-2</v>
      </c>
      <c r="I100" s="365"/>
      <c r="J100" s="365"/>
      <c r="K100" s="365"/>
      <c r="L100" s="366"/>
      <c r="M100" s="366"/>
      <c r="N100" s="366"/>
      <c r="O100" s="37">
        <f>H100+I95+J95+K95</f>
        <v>0.18289</v>
      </c>
      <c r="P100" s="365"/>
      <c r="Q100" s="35">
        <f t="shared" si="9"/>
        <v>6.6E-3</v>
      </c>
      <c r="R100" s="365"/>
      <c r="S100" s="37">
        <f>+P95+Q100+R95</f>
        <v>2.6587E-2</v>
      </c>
      <c r="T100" s="287">
        <f>F95+O100+S100</f>
        <v>0.68685200000000002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3" t="s">
        <v>26</v>
      </c>
      <c r="D102" s="363" t="s">
        <v>26</v>
      </c>
      <c r="E102" s="361">
        <f>D173</f>
        <v>58.93</v>
      </c>
      <c r="F102" s="359">
        <f>SUM(C102:E104)</f>
        <v>58.93</v>
      </c>
      <c r="G102" s="44">
        <f>G175</f>
        <v>85.08</v>
      </c>
      <c r="H102" s="363" t="s">
        <v>26</v>
      </c>
      <c r="I102" s="363" t="s">
        <v>26</v>
      </c>
      <c r="J102" s="363" t="s">
        <v>26</v>
      </c>
      <c r="K102" s="363" t="s">
        <v>26</v>
      </c>
      <c r="L102" s="361">
        <f>G187</f>
        <v>-0.34</v>
      </c>
      <c r="M102" s="361">
        <f>G188</f>
        <v>-0.56999999999999995</v>
      </c>
      <c r="N102" s="361">
        <f>G189</f>
        <v>0</v>
      </c>
      <c r="O102" s="45">
        <f>G102+L102+M102+N102</f>
        <v>84.17</v>
      </c>
      <c r="P102" s="363" t="s">
        <v>26</v>
      </c>
      <c r="Q102" s="361">
        <f>D193</f>
        <v>-23.13</v>
      </c>
      <c r="R102" s="363" t="s">
        <v>26</v>
      </c>
      <c r="S102" s="359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4"/>
      <c r="D103" s="364"/>
      <c r="E103" s="361"/>
      <c r="F103" s="359"/>
      <c r="G103" s="44">
        <f>G176</f>
        <v>596.30000000000007</v>
      </c>
      <c r="H103" s="364"/>
      <c r="I103" s="364"/>
      <c r="J103" s="364"/>
      <c r="K103" s="364"/>
      <c r="L103" s="361"/>
      <c r="M103" s="361"/>
      <c r="N103" s="361"/>
      <c r="O103" s="138">
        <f>G103+L102+M102+N102</f>
        <v>595.39</v>
      </c>
      <c r="P103" s="364"/>
      <c r="Q103" s="361"/>
      <c r="R103" s="364"/>
      <c r="S103" s="359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5"/>
      <c r="D104" s="365"/>
      <c r="E104" s="362"/>
      <c r="F104" s="360"/>
      <c r="G104" s="47">
        <f>G177</f>
        <v>1227.19</v>
      </c>
      <c r="H104" s="365"/>
      <c r="I104" s="365"/>
      <c r="J104" s="365"/>
      <c r="K104" s="365"/>
      <c r="L104" s="362"/>
      <c r="M104" s="362"/>
      <c r="N104" s="362"/>
      <c r="O104" s="139">
        <f>G104+L102+M102+N102</f>
        <v>1226.2800000000002</v>
      </c>
      <c r="P104" s="365"/>
      <c r="Q104" s="362"/>
      <c r="R104" s="365"/>
      <c r="S104" s="360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8"/>
    </row>
    <row r="111" spans="2:21" s="22" customFormat="1" ht="15" customHeight="1" x14ac:dyDescent="0.25">
      <c r="B111" s="126" t="s">
        <v>74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4">
        <f>ROUND(B15*C171,6)</f>
        <v>0.43379000000000001</v>
      </c>
      <c r="D113" s="364">
        <f>ROUND(B15*C172,6)</f>
        <v>3.5638999999999997E-2</v>
      </c>
      <c r="E113" s="364">
        <f>C173</f>
        <v>7.9459999999999999E-3</v>
      </c>
      <c r="F113" s="370">
        <f>SUM(C113:E118)</f>
        <v>0.47737499999999999</v>
      </c>
      <c r="G113" s="363" t="s">
        <v>26</v>
      </c>
      <c r="H113" s="64">
        <f t="shared" ref="H113:H118" si="10">H178</f>
        <v>0</v>
      </c>
      <c r="I113" s="364">
        <f>ROUND(B15*H184,6)</f>
        <v>0.109699</v>
      </c>
      <c r="J113" s="364">
        <f>C185</f>
        <v>1.186E-3</v>
      </c>
      <c r="K113" s="364">
        <f>C186</f>
        <v>1.4455000000000001E-2</v>
      </c>
      <c r="L113" s="363" t="s">
        <v>26</v>
      </c>
      <c r="M113" s="374" t="s">
        <v>26</v>
      </c>
      <c r="N113" s="363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4">
        <f>C199</f>
        <v>7.2920000000000007E-3</v>
      </c>
      <c r="S113" s="37">
        <f>+P113+Q113+R113</f>
        <v>1.9987000000000001E-2</v>
      </c>
      <c r="T113" s="287">
        <f>F113+O113+S113</f>
        <v>0.62270199999999998</v>
      </c>
    </row>
    <row r="114" spans="2:21" s="22" customFormat="1" x14ac:dyDescent="0.25">
      <c r="B114" s="136" t="s">
        <v>46</v>
      </c>
      <c r="C114" s="364"/>
      <c r="D114" s="364"/>
      <c r="E114" s="364"/>
      <c r="F114" s="370"/>
      <c r="G114" s="363"/>
      <c r="H114" s="64">
        <f t="shared" si="10"/>
        <v>0.22603600000000001</v>
      </c>
      <c r="I114" s="364"/>
      <c r="J114" s="364"/>
      <c r="K114" s="364"/>
      <c r="L114" s="363"/>
      <c r="M114" s="374"/>
      <c r="N114" s="363"/>
      <c r="O114" s="37">
        <f>H114+I113+J113+K113</f>
        <v>0.35137600000000002</v>
      </c>
      <c r="P114" s="376"/>
      <c r="Q114" s="35">
        <f t="shared" si="11"/>
        <v>4.6199999999999998E-2</v>
      </c>
      <c r="R114" s="364"/>
      <c r="S114" s="37">
        <f>+P113+Q114+R113</f>
        <v>6.6186999999999996E-2</v>
      </c>
      <c r="T114" s="287">
        <f>F113+O114+S114</f>
        <v>0.89493800000000001</v>
      </c>
    </row>
    <row r="115" spans="2:21" s="22" customFormat="1" x14ac:dyDescent="0.25">
      <c r="B115" s="136" t="s">
        <v>8</v>
      </c>
      <c r="C115" s="364"/>
      <c r="D115" s="364"/>
      <c r="E115" s="364"/>
      <c r="F115" s="370"/>
      <c r="G115" s="363"/>
      <c r="H115" s="64">
        <f t="shared" si="10"/>
        <v>0.20688600000000001</v>
      </c>
      <c r="I115" s="364"/>
      <c r="J115" s="364"/>
      <c r="K115" s="364"/>
      <c r="L115" s="363"/>
      <c r="M115" s="374"/>
      <c r="N115" s="363"/>
      <c r="O115" s="37">
        <f>H115+I113+J113+K113</f>
        <v>0.33222600000000002</v>
      </c>
      <c r="P115" s="376"/>
      <c r="Q115" s="35">
        <f t="shared" si="11"/>
        <v>2.7300000000000001E-2</v>
      </c>
      <c r="R115" s="364"/>
      <c r="S115" s="37">
        <f>+P113+Q115+R113</f>
        <v>4.7287000000000003E-2</v>
      </c>
      <c r="T115" s="287">
        <f>F113+O115+S115</f>
        <v>0.85688799999999998</v>
      </c>
    </row>
    <row r="116" spans="2:21" s="22" customFormat="1" x14ac:dyDescent="0.25">
      <c r="B116" s="136" t="s">
        <v>9</v>
      </c>
      <c r="C116" s="364"/>
      <c r="D116" s="364"/>
      <c r="E116" s="364"/>
      <c r="F116" s="370"/>
      <c r="G116" s="363"/>
      <c r="H116" s="64">
        <f t="shared" si="10"/>
        <v>0.207756</v>
      </c>
      <c r="I116" s="364"/>
      <c r="J116" s="364"/>
      <c r="K116" s="364"/>
      <c r="L116" s="363"/>
      <c r="M116" s="374"/>
      <c r="N116" s="363"/>
      <c r="O116" s="37">
        <f>H116+I113+J113+K113</f>
        <v>0.333096</v>
      </c>
      <c r="P116" s="376"/>
      <c r="Q116" s="35">
        <f t="shared" si="11"/>
        <v>2.2100000000000002E-2</v>
      </c>
      <c r="R116" s="364"/>
      <c r="S116" s="37">
        <f>+P113+Q116+R113</f>
        <v>4.2086999999999999E-2</v>
      </c>
      <c r="T116" s="287">
        <f>F113+O116+S116</f>
        <v>0.85255799999999993</v>
      </c>
    </row>
    <row r="117" spans="2:21" s="22" customFormat="1" x14ac:dyDescent="0.25">
      <c r="B117" s="136" t="s">
        <v>10</v>
      </c>
      <c r="C117" s="364"/>
      <c r="D117" s="364"/>
      <c r="E117" s="364"/>
      <c r="F117" s="370"/>
      <c r="G117" s="363"/>
      <c r="H117" s="64">
        <f t="shared" si="10"/>
        <v>0.15523699999999999</v>
      </c>
      <c r="I117" s="364"/>
      <c r="J117" s="364"/>
      <c r="K117" s="364"/>
      <c r="L117" s="363"/>
      <c r="M117" s="374"/>
      <c r="N117" s="363"/>
      <c r="O117" s="37">
        <f>H117+I113+J113+K113</f>
        <v>0.28057700000000002</v>
      </c>
      <c r="P117" s="376"/>
      <c r="Q117" s="35">
        <f t="shared" si="11"/>
        <v>1.5800000000000002E-2</v>
      </c>
      <c r="R117" s="364"/>
      <c r="S117" s="37">
        <f>+P113+Q117+R113</f>
        <v>3.5786999999999999E-2</v>
      </c>
      <c r="T117" s="287">
        <f>F113+O117+S117</f>
        <v>0.79373899999999997</v>
      </c>
    </row>
    <row r="118" spans="2:21" s="22" customFormat="1" x14ac:dyDescent="0.25">
      <c r="B118" s="136" t="s">
        <v>11</v>
      </c>
      <c r="C118" s="365"/>
      <c r="D118" s="365"/>
      <c r="E118" s="365"/>
      <c r="F118" s="371"/>
      <c r="G118" s="366"/>
      <c r="H118" s="64">
        <f t="shared" si="10"/>
        <v>7.8634000000000009E-2</v>
      </c>
      <c r="I118" s="365"/>
      <c r="J118" s="365"/>
      <c r="K118" s="365"/>
      <c r="L118" s="366"/>
      <c r="M118" s="375"/>
      <c r="N118" s="366"/>
      <c r="O118" s="37">
        <f>H118+I113+J113+K113</f>
        <v>0.20397400000000002</v>
      </c>
      <c r="P118" s="377"/>
      <c r="Q118" s="38">
        <f t="shared" si="11"/>
        <v>6.6E-3</v>
      </c>
      <c r="R118" s="365"/>
      <c r="S118" s="37">
        <f>+P113+Q118+R113</f>
        <v>2.6587E-2</v>
      </c>
      <c r="T118" s="287">
        <f>F113+O118+S118</f>
        <v>0.70793600000000001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3" t="s">
        <v>26</v>
      </c>
      <c r="D120" s="363" t="s">
        <v>26</v>
      </c>
      <c r="E120" s="361">
        <f>D173</f>
        <v>58.93</v>
      </c>
      <c r="F120" s="359">
        <f>SUM(C120:E122)</f>
        <v>58.93</v>
      </c>
      <c r="G120" s="43">
        <f>H175</f>
        <v>96.38</v>
      </c>
      <c r="H120" s="363" t="s">
        <v>26</v>
      </c>
      <c r="I120" s="363" t="s">
        <v>26</v>
      </c>
      <c r="J120" s="363" t="s">
        <v>26</v>
      </c>
      <c r="K120" s="363" t="s">
        <v>26</v>
      </c>
      <c r="L120" s="361">
        <f>H187</f>
        <v>0</v>
      </c>
      <c r="M120" s="372">
        <f>H188</f>
        <v>0</v>
      </c>
      <c r="N120" s="361">
        <f>H189</f>
        <v>0</v>
      </c>
      <c r="O120" s="45">
        <f>G120+L120+M120+N120</f>
        <v>96.38</v>
      </c>
      <c r="P120" s="363" t="s">
        <v>26</v>
      </c>
      <c r="Q120" s="361">
        <f>D193</f>
        <v>-23.13</v>
      </c>
      <c r="R120" s="363" t="s">
        <v>26</v>
      </c>
      <c r="S120" s="359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4"/>
      <c r="D121" s="364"/>
      <c r="E121" s="361"/>
      <c r="F121" s="359"/>
      <c r="G121" s="43">
        <f>H176</f>
        <v>647.40000000000009</v>
      </c>
      <c r="H121" s="364"/>
      <c r="I121" s="364"/>
      <c r="J121" s="364"/>
      <c r="K121" s="364"/>
      <c r="L121" s="361"/>
      <c r="M121" s="372"/>
      <c r="N121" s="361"/>
      <c r="O121" s="138">
        <f>G121+L120+M120+N120</f>
        <v>647.40000000000009</v>
      </c>
      <c r="P121" s="364"/>
      <c r="Q121" s="361"/>
      <c r="R121" s="364"/>
      <c r="S121" s="359"/>
      <c r="T121" s="290">
        <f>F120+O121+S120</f>
        <v>683.2</v>
      </c>
    </row>
    <row r="122" spans="2:21" s="22" customFormat="1" x14ac:dyDescent="0.25">
      <c r="B122" s="131" t="s">
        <v>19</v>
      </c>
      <c r="C122" s="365"/>
      <c r="D122" s="365"/>
      <c r="E122" s="362"/>
      <c r="F122" s="360"/>
      <c r="G122" s="46">
        <f>H177</f>
        <v>1457.5</v>
      </c>
      <c r="H122" s="365"/>
      <c r="I122" s="365"/>
      <c r="J122" s="365"/>
      <c r="K122" s="365"/>
      <c r="L122" s="362"/>
      <c r="M122" s="373"/>
      <c r="N122" s="362"/>
      <c r="O122" s="139">
        <f>G122+L120+M120+N120</f>
        <v>1457.5</v>
      </c>
      <c r="P122" s="365"/>
      <c r="Q122" s="362"/>
      <c r="R122" s="365"/>
      <c r="S122" s="360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8"/>
    </row>
    <row r="129" spans="2:20" s="22" customFormat="1" ht="15" customHeight="1" x14ac:dyDescent="0.25">
      <c r="B129" s="126" t="s">
        <v>74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4">
        <f>ROUND(B15*C171,6)</f>
        <v>0.43379000000000001</v>
      </c>
      <c r="D131" s="364">
        <f>ROUND(B15*C172,6)</f>
        <v>3.5638999999999997E-2</v>
      </c>
      <c r="E131" s="364">
        <f>C173</f>
        <v>7.9459999999999999E-3</v>
      </c>
      <c r="F131" s="370">
        <f>SUM(C131:E136)</f>
        <v>0.47737499999999999</v>
      </c>
      <c r="G131" s="363" t="s">
        <v>26</v>
      </c>
      <c r="H131" s="64">
        <f>I178</f>
        <v>0</v>
      </c>
      <c r="I131" s="364">
        <f>ROUND(B15*I184,6)</f>
        <v>0.109699</v>
      </c>
      <c r="J131" s="364">
        <f>C185</f>
        <v>1.186E-3</v>
      </c>
      <c r="K131" s="364">
        <f>C186</f>
        <v>1.4455000000000001E-2</v>
      </c>
      <c r="L131" s="363" t="s">
        <v>26</v>
      </c>
      <c r="M131" s="363" t="s">
        <v>26</v>
      </c>
      <c r="N131" s="363" t="s">
        <v>26</v>
      </c>
      <c r="O131" s="37">
        <f>H131+I131+J131+K131</f>
        <v>0.12534000000000001</v>
      </c>
      <c r="P131" s="364">
        <f>C192</f>
        <v>1.2695E-2</v>
      </c>
      <c r="Q131" s="35">
        <f>C193</f>
        <v>0</v>
      </c>
      <c r="R131" s="364">
        <f>C199</f>
        <v>7.2920000000000007E-3</v>
      </c>
      <c r="S131" s="37">
        <f>P131+Q131+R131</f>
        <v>1.9987000000000001E-2</v>
      </c>
      <c r="T131" s="287">
        <f>F131+O131+S131</f>
        <v>0.62270199999999998</v>
      </c>
    </row>
    <row r="132" spans="2:20" s="22" customFormat="1" x14ac:dyDescent="0.25">
      <c r="B132" s="136" t="s">
        <v>46</v>
      </c>
      <c r="C132" s="364"/>
      <c r="D132" s="364"/>
      <c r="E132" s="364"/>
      <c r="F132" s="370"/>
      <c r="G132" s="363"/>
      <c r="H132" s="64">
        <f t="shared" ref="H132:H136" si="12">I179</f>
        <v>0.22603600000000001</v>
      </c>
      <c r="I132" s="364"/>
      <c r="J132" s="364"/>
      <c r="K132" s="364"/>
      <c r="L132" s="363"/>
      <c r="M132" s="363"/>
      <c r="N132" s="363"/>
      <c r="O132" s="37">
        <f>H132+I131+J131+K131</f>
        <v>0.35137600000000002</v>
      </c>
      <c r="P132" s="364"/>
      <c r="Q132" s="35">
        <f t="shared" ref="Q132:Q136" si="13">C194</f>
        <v>4.6199999999999998E-2</v>
      </c>
      <c r="R132" s="364"/>
      <c r="S132" s="37">
        <f>P131+Q132+R131</f>
        <v>6.6186999999999996E-2</v>
      </c>
      <c r="T132" s="287">
        <f>F131+O132+S132</f>
        <v>0.89493800000000001</v>
      </c>
    </row>
    <row r="133" spans="2:20" s="22" customFormat="1" x14ac:dyDescent="0.25">
      <c r="B133" s="136" t="s">
        <v>8</v>
      </c>
      <c r="C133" s="364"/>
      <c r="D133" s="364"/>
      <c r="E133" s="364"/>
      <c r="F133" s="370"/>
      <c r="G133" s="363"/>
      <c r="H133" s="64">
        <f t="shared" si="12"/>
        <v>0.20688600000000001</v>
      </c>
      <c r="I133" s="364"/>
      <c r="J133" s="364"/>
      <c r="K133" s="364"/>
      <c r="L133" s="363"/>
      <c r="M133" s="363"/>
      <c r="N133" s="363"/>
      <c r="O133" s="37">
        <f>H133+I131+J131+K131</f>
        <v>0.33222600000000002</v>
      </c>
      <c r="P133" s="364"/>
      <c r="Q133" s="35">
        <f t="shared" si="13"/>
        <v>2.7300000000000001E-2</v>
      </c>
      <c r="R133" s="364"/>
      <c r="S133" s="37">
        <f>P131+Q133+R131</f>
        <v>4.7287000000000003E-2</v>
      </c>
      <c r="T133" s="287">
        <f>F131+O133+S133</f>
        <v>0.85688799999999998</v>
      </c>
    </row>
    <row r="134" spans="2:20" s="22" customFormat="1" x14ac:dyDescent="0.25">
      <c r="B134" s="136" t="s">
        <v>9</v>
      </c>
      <c r="C134" s="364"/>
      <c r="D134" s="364"/>
      <c r="E134" s="364"/>
      <c r="F134" s="370"/>
      <c r="G134" s="363"/>
      <c r="H134" s="64">
        <f t="shared" si="12"/>
        <v>0.207756</v>
      </c>
      <c r="I134" s="364"/>
      <c r="J134" s="364"/>
      <c r="K134" s="364"/>
      <c r="L134" s="363"/>
      <c r="M134" s="363"/>
      <c r="N134" s="363"/>
      <c r="O134" s="37">
        <f>H134+I131+J131+K131</f>
        <v>0.333096</v>
      </c>
      <c r="P134" s="364"/>
      <c r="Q134" s="35">
        <f t="shared" si="13"/>
        <v>2.2100000000000002E-2</v>
      </c>
      <c r="R134" s="364"/>
      <c r="S134" s="37">
        <f>P131+Q134+R131</f>
        <v>4.2086999999999999E-2</v>
      </c>
      <c r="T134" s="287">
        <f>F131+O134+S134</f>
        <v>0.85255799999999993</v>
      </c>
    </row>
    <row r="135" spans="2:20" s="22" customFormat="1" x14ac:dyDescent="0.25">
      <c r="B135" s="136" t="s">
        <v>10</v>
      </c>
      <c r="C135" s="364"/>
      <c r="D135" s="364"/>
      <c r="E135" s="364"/>
      <c r="F135" s="370"/>
      <c r="G135" s="363"/>
      <c r="H135" s="64">
        <f t="shared" si="12"/>
        <v>0.15523699999999999</v>
      </c>
      <c r="I135" s="364"/>
      <c r="J135" s="364"/>
      <c r="K135" s="364"/>
      <c r="L135" s="363"/>
      <c r="M135" s="363"/>
      <c r="N135" s="363"/>
      <c r="O135" s="37">
        <f>H135+I131+J131+K131</f>
        <v>0.28057700000000002</v>
      </c>
      <c r="P135" s="364"/>
      <c r="Q135" s="35">
        <f t="shared" si="13"/>
        <v>1.5800000000000002E-2</v>
      </c>
      <c r="R135" s="364"/>
      <c r="S135" s="37">
        <f>P131+Q135+R131</f>
        <v>3.5786999999999999E-2</v>
      </c>
      <c r="T135" s="287">
        <f>F131+O135+S135</f>
        <v>0.79373899999999997</v>
      </c>
    </row>
    <row r="136" spans="2:20" s="22" customFormat="1" x14ac:dyDescent="0.25">
      <c r="B136" s="140" t="s">
        <v>11</v>
      </c>
      <c r="C136" s="365"/>
      <c r="D136" s="365"/>
      <c r="E136" s="365"/>
      <c r="F136" s="371"/>
      <c r="G136" s="366"/>
      <c r="H136" s="68">
        <f t="shared" si="12"/>
        <v>7.8634000000000009E-2</v>
      </c>
      <c r="I136" s="365"/>
      <c r="J136" s="365"/>
      <c r="K136" s="365"/>
      <c r="L136" s="366"/>
      <c r="M136" s="366"/>
      <c r="N136" s="366"/>
      <c r="O136" s="69">
        <f>H136+I131+J131+K131</f>
        <v>0.20397400000000002</v>
      </c>
      <c r="P136" s="365"/>
      <c r="Q136" s="38">
        <f t="shared" si="13"/>
        <v>6.6E-3</v>
      </c>
      <c r="R136" s="365"/>
      <c r="S136" s="69">
        <f>P131+Q136+R131</f>
        <v>2.6587E-2</v>
      </c>
      <c r="T136" s="315">
        <f>F131+O136+S136</f>
        <v>0.70793600000000001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3" t="s">
        <v>26</v>
      </c>
      <c r="D138" s="363" t="s">
        <v>26</v>
      </c>
      <c r="E138" s="361">
        <f>D173</f>
        <v>58.93</v>
      </c>
      <c r="F138" s="359">
        <f>SUM(C138:E140)</f>
        <v>58.93</v>
      </c>
      <c r="G138" s="43">
        <f>I175</f>
        <v>3728.62</v>
      </c>
      <c r="H138" s="363" t="s">
        <v>26</v>
      </c>
      <c r="I138" s="363" t="s">
        <v>26</v>
      </c>
      <c r="J138" s="363" t="s">
        <v>26</v>
      </c>
      <c r="K138" s="363" t="s">
        <v>26</v>
      </c>
      <c r="L138" s="361">
        <f>I187</f>
        <v>0</v>
      </c>
      <c r="M138" s="361">
        <f>I188</f>
        <v>0</v>
      </c>
      <c r="N138" s="361">
        <f>I189</f>
        <v>-3632.24</v>
      </c>
      <c r="O138" s="45">
        <f>G138+L138+M138+N138</f>
        <v>96.380000000000109</v>
      </c>
      <c r="P138" s="363" t="s">
        <v>26</v>
      </c>
      <c r="Q138" s="361">
        <f>D193</f>
        <v>-23.13</v>
      </c>
      <c r="R138" s="363" t="s">
        <v>26</v>
      </c>
      <c r="S138" s="359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4"/>
      <c r="D139" s="364"/>
      <c r="E139" s="361"/>
      <c r="F139" s="359"/>
      <c r="G139" s="43">
        <f t="shared" ref="G139:G140" si="14">I176</f>
        <v>4279.6399999999994</v>
      </c>
      <c r="H139" s="364"/>
      <c r="I139" s="364"/>
      <c r="J139" s="364"/>
      <c r="K139" s="364"/>
      <c r="L139" s="361"/>
      <c r="M139" s="361"/>
      <c r="N139" s="361"/>
      <c r="O139" s="138">
        <f>G139+L138+M138+N138</f>
        <v>647.39999999999964</v>
      </c>
      <c r="P139" s="364"/>
      <c r="Q139" s="361"/>
      <c r="R139" s="364"/>
      <c r="S139" s="359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5"/>
      <c r="D140" s="365"/>
      <c r="E140" s="362"/>
      <c r="F140" s="360"/>
      <c r="G140" s="46">
        <f t="shared" si="14"/>
        <v>5089.74</v>
      </c>
      <c r="H140" s="365"/>
      <c r="I140" s="365"/>
      <c r="J140" s="365"/>
      <c r="K140" s="365"/>
      <c r="L140" s="362"/>
      <c r="M140" s="362"/>
      <c r="N140" s="362"/>
      <c r="O140" s="139">
        <f>G140+L138+M138+N138</f>
        <v>1457.5</v>
      </c>
      <c r="P140" s="365"/>
      <c r="Q140" s="362"/>
      <c r="R140" s="365"/>
      <c r="S140" s="360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11.261417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D64AD-366F-49FB-9699-D28D89EA0CB5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72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73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8"/>
    </row>
    <row r="21" spans="2:21" s="89" customFormat="1" ht="15" customHeight="1" x14ac:dyDescent="0.25">
      <c r="B21" s="126" t="s">
        <v>72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4">
        <f>ROUND(B15*C171,6)</f>
        <v>0.37886199999999998</v>
      </c>
      <c r="D23" s="364">
        <f>ROUND(B15*C172,6)</f>
        <v>3.5638999999999997E-2</v>
      </c>
      <c r="E23" s="364">
        <f>C173</f>
        <v>7.9459999999999999E-3</v>
      </c>
      <c r="F23" s="370">
        <f>SUM(C23:E28)</f>
        <v>0.42244699999999996</v>
      </c>
      <c r="G23" s="363" t="s">
        <v>26</v>
      </c>
      <c r="H23" s="94">
        <f t="shared" ref="H23:H28" si="0">C178</f>
        <v>0</v>
      </c>
      <c r="I23" s="364">
        <f>ROUND(B15*C184,6)</f>
        <v>0.109699</v>
      </c>
      <c r="J23" s="364">
        <f>C185</f>
        <v>1.186E-3</v>
      </c>
      <c r="K23" s="364">
        <f>C186</f>
        <v>1.4455000000000001E-2</v>
      </c>
      <c r="L23" s="363" t="s">
        <v>26</v>
      </c>
      <c r="M23" s="374" t="s">
        <v>26</v>
      </c>
      <c r="N23" s="363" t="s">
        <v>26</v>
      </c>
      <c r="O23" s="36">
        <f>H23+I23+J23+K23</f>
        <v>0.12534000000000001</v>
      </c>
      <c r="P23" s="364">
        <f>C192</f>
        <v>1.2695E-2</v>
      </c>
      <c r="Q23" s="35">
        <f t="shared" ref="Q23:Q28" si="1">C193</f>
        <v>0</v>
      </c>
      <c r="R23" s="364">
        <f>C199</f>
        <v>7.2920000000000007E-3</v>
      </c>
      <c r="S23" s="37">
        <f>+P23+Q23+R23</f>
        <v>1.9987000000000001E-2</v>
      </c>
      <c r="T23" s="287">
        <f>F23+O23+S23</f>
        <v>0.567774</v>
      </c>
      <c r="U23" s="95"/>
    </row>
    <row r="24" spans="2:21" s="22" customFormat="1" ht="12.75" customHeight="1" x14ac:dyDescent="0.25">
      <c r="B24" s="136" t="s">
        <v>46</v>
      </c>
      <c r="C24" s="364"/>
      <c r="D24" s="364"/>
      <c r="E24" s="364"/>
      <c r="F24" s="370"/>
      <c r="G24" s="363"/>
      <c r="H24" s="94">
        <f t="shared" si="0"/>
        <v>9.4791000000000014E-2</v>
      </c>
      <c r="I24" s="364"/>
      <c r="J24" s="364"/>
      <c r="K24" s="364"/>
      <c r="L24" s="363"/>
      <c r="M24" s="374"/>
      <c r="N24" s="363"/>
      <c r="O24" s="36">
        <f>H24+I23+J23+K23</f>
        <v>0.22013099999999999</v>
      </c>
      <c r="P24" s="364"/>
      <c r="Q24" s="35">
        <f t="shared" si="1"/>
        <v>4.6199999999999998E-2</v>
      </c>
      <c r="R24" s="364"/>
      <c r="S24" s="37">
        <f>+P23+Q24+R23</f>
        <v>6.6186999999999996E-2</v>
      </c>
      <c r="T24" s="287">
        <f>F23+O24+S24</f>
        <v>0.70876499999999998</v>
      </c>
      <c r="U24" s="95"/>
    </row>
    <row r="25" spans="2:21" s="22" customFormat="1" ht="12.75" customHeight="1" x14ac:dyDescent="0.25">
      <c r="B25" s="136" t="s">
        <v>8</v>
      </c>
      <c r="C25" s="364"/>
      <c r="D25" s="364"/>
      <c r="E25" s="364"/>
      <c r="F25" s="370"/>
      <c r="G25" s="363"/>
      <c r="H25" s="94">
        <f t="shared" si="0"/>
        <v>8.6760000000000004E-2</v>
      </c>
      <c r="I25" s="364"/>
      <c r="J25" s="364"/>
      <c r="K25" s="364"/>
      <c r="L25" s="363"/>
      <c r="M25" s="374"/>
      <c r="N25" s="363"/>
      <c r="O25" s="36">
        <f>H25+I23+J23+K23</f>
        <v>0.21209999999999998</v>
      </c>
      <c r="P25" s="364"/>
      <c r="Q25" s="35">
        <f t="shared" si="1"/>
        <v>2.7300000000000001E-2</v>
      </c>
      <c r="R25" s="364"/>
      <c r="S25" s="37">
        <f>+P23+Q25+R23</f>
        <v>4.7287000000000003E-2</v>
      </c>
      <c r="T25" s="287">
        <f>F23+O25+S25</f>
        <v>0.68183399999999994</v>
      </c>
      <c r="U25" s="95"/>
    </row>
    <row r="26" spans="2:21" s="22" customFormat="1" ht="12.75" customHeight="1" x14ac:dyDescent="0.25">
      <c r="B26" s="136" t="s">
        <v>9</v>
      </c>
      <c r="C26" s="364"/>
      <c r="D26" s="364"/>
      <c r="E26" s="364"/>
      <c r="F26" s="370"/>
      <c r="G26" s="363"/>
      <c r="H26" s="94">
        <f t="shared" si="0"/>
        <v>8.7125000000000008E-2</v>
      </c>
      <c r="I26" s="364"/>
      <c r="J26" s="364"/>
      <c r="K26" s="364"/>
      <c r="L26" s="363"/>
      <c r="M26" s="374"/>
      <c r="N26" s="363"/>
      <c r="O26" s="36">
        <f>H26+I23+J23+K23</f>
        <v>0.21246499999999999</v>
      </c>
      <c r="P26" s="364"/>
      <c r="Q26" s="35">
        <f t="shared" si="1"/>
        <v>2.2100000000000002E-2</v>
      </c>
      <c r="R26" s="364"/>
      <c r="S26" s="37">
        <f>+P23+Q26+R23</f>
        <v>4.2086999999999999E-2</v>
      </c>
      <c r="T26" s="287">
        <f>F23+O26+S26</f>
        <v>0.67699899999999991</v>
      </c>
      <c r="U26" s="95"/>
    </row>
    <row r="27" spans="2:21" s="22" customFormat="1" ht="12.75" customHeight="1" x14ac:dyDescent="0.25">
      <c r="B27" s="136" t="s">
        <v>10</v>
      </c>
      <c r="C27" s="364"/>
      <c r="D27" s="364"/>
      <c r="E27" s="364"/>
      <c r="F27" s="370"/>
      <c r="G27" s="363"/>
      <c r="H27" s="94">
        <f t="shared" si="0"/>
        <v>6.5099999999999991E-2</v>
      </c>
      <c r="I27" s="364"/>
      <c r="J27" s="364"/>
      <c r="K27" s="364"/>
      <c r="L27" s="363"/>
      <c r="M27" s="374"/>
      <c r="N27" s="363"/>
      <c r="O27" s="36">
        <f>H27+I23+J23+K23</f>
        <v>0.19043999999999997</v>
      </c>
      <c r="P27" s="364"/>
      <c r="Q27" s="35">
        <f t="shared" si="1"/>
        <v>1.5800000000000002E-2</v>
      </c>
      <c r="R27" s="364"/>
      <c r="S27" s="37">
        <f>+P23+Q27+R23</f>
        <v>3.5786999999999999E-2</v>
      </c>
      <c r="T27" s="287">
        <f>F23+O27+S27</f>
        <v>0.64867399999999997</v>
      </c>
      <c r="U27" s="95"/>
    </row>
    <row r="28" spans="2:21" s="22" customFormat="1" ht="12.75" customHeight="1" x14ac:dyDescent="0.25">
      <c r="B28" s="136" t="s">
        <v>11</v>
      </c>
      <c r="C28" s="365"/>
      <c r="D28" s="365"/>
      <c r="E28" s="365"/>
      <c r="F28" s="371"/>
      <c r="G28" s="366"/>
      <c r="H28" s="94">
        <f t="shared" si="0"/>
        <v>3.2975999999999998E-2</v>
      </c>
      <c r="I28" s="365"/>
      <c r="J28" s="365"/>
      <c r="K28" s="365"/>
      <c r="L28" s="366"/>
      <c r="M28" s="375"/>
      <c r="N28" s="366"/>
      <c r="O28" s="36">
        <f>H28+I23+J23+K23</f>
        <v>0.15831599999999998</v>
      </c>
      <c r="P28" s="365"/>
      <c r="Q28" s="38">
        <f t="shared" si="1"/>
        <v>6.6E-3</v>
      </c>
      <c r="R28" s="365"/>
      <c r="S28" s="37">
        <f>+P23+Q28+R23</f>
        <v>2.6587E-2</v>
      </c>
      <c r="T28" s="287">
        <f>F23+O28+S28</f>
        <v>0.60734999999999995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3" t="s">
        <v>26</v>
      </c>
      <c r="D30" s="363" t="s">
        <v>26</v>
      </c>
      <c r="E30" s="361">
        <f>D173</f>
        <v>58.93</v>
      </c>
      <c r="F30" s="359">
        <f>SUM(C30:E32)</f>
        <v>58.93</v>
      </c>
      <c r="G30" s="43">
        <f>C175</f>
        <v>77.95</v>
      </c>
      <c r="H30" s="363" t="s">
        <v>26</v>
      </c>
      <c r="I30" s="363" t="s">
        <v>26</v>
      </c>
      <c r="J30" s="363" t="s">
        <v>26</v>
      </c>
      <c r="K30" s="363" t="s">
        <v>26</v>
      </c>
      <c r="L30" s="361">
        <f>C187</f>
        <v>-0.03</v>
      </c>
      <c r="M30" s="372">
        <f>C188</f>
        <v>0.08</v>
      </c>
      <c r="N30" s="361">
        <f>C189</f>
        <v>0</v>
      </c>
      <c r="O30" s="45">
        <f>G30+L30+M30+N30</f>
        <v>78</v>
      </c>
      <c r="P30" s="363" t="s">
        <v>26</v>
      </c>
      <c r="Q30" s="361">
        <f>D193</f>
        <v>-23.13</v>
      </c>
      <c r="R30" s="363" t="s">
        <v>26</v>
      </c>
      <c r="S30" s="359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4"/>
      <c r="D31" s="364"/>
      <c r="E31" s="361"/>
      <c r="F31" s="359"/>
      <c r="G31" s="43">
        <f>C176</f>
        <v>537.88</v>
      </c>
      <c r="H31" s="364"/>
      <c r="I31" s="364"/>
      <c r="J31" s="364"/>
      <c r="K31" s="364"/>
      <c r="L31" s="361"/>
      <c r="M31" s="372"/>
      <c r="N31" s="361"/>
      <c r="O31" s="138">
        <f>G31+L30+M30+N30</f>
        <v>537.93000000000006</v>
      </c>
      <c r="P31" s="364"/>
      <c r="Q31" s="361"/>
      <c r="R31" s="364"/>
      <c r="S31" s="359"/>
      <c r="T31" s="290">
        <f>F30+O31+S30</f>
        <v>573.73</v>
      </c>
    </row>
    <row r="32" spans="2:21" s="22" customFormat="1" x14ac:dyDescent="0.25">
      <c r="B32" s="131" t="s">
        <v>19</v>
      </c>
      <c r="C32" s="365"/>
      <c r="D32" s="365"/>
      <c r="E32" s="362"/>
      <c r="F32" s="360"/>
      <c r="G32" s="46">
        <f>C177</f>
        <v>1137.8000000000002</v>
      </c>
      <c r="H32" s="365"/>
      <c r="I32" s="365"/>
      <c r="J32" s="365"/>
      <c r="K32" s="365"/>
      <c r="L32" s="362"/>
      <c r="M32" s="373"/>
      <c r="N32" s="362"/>
      <c r="O32" s="139">
        <f>G32+L30+M30+N30</f>
        <v>1137.8500000000001</v>
      </c>
      <c r="P32" s="365"/>
      <c r="Q32" s="362"/>
      <c r="R32" s="365"/>
      <c r="S32" s="360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8"/>
    </row>
    <row r="39" spans="2:21" s="22" customFormat="1" ht="15" customHeight="1" x14ac:dyDescent="0.25">
      <c r="B39" s="126" t="s">
        <v>72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4">
        <f>ROUND(B15*C171,6)</f>
        <v>0.37886199999999998</v>
      </c>
      <c r="D41" s="364">
        <f>ROUND(B15*C172,6)</f>
        <v>3.5638999999999997E-2</v>
      </c>
      <c r="E41" s="364">
        <f>C173</f>
        <v>7.9459999999999999E-3</v>
      </c>
      <c r="F41" s="378">
        <f>SUM(C41:E46)</f>
        <v>0.42244699999999996</v>
      </c>
      <c r="G41" s="363" t="s">
        <v>26</v>
      </c>
      <c r="H41" s="55">
        <f t="shared" ref="H41:H46" si="2">D178</f>
        <v>0</v>
      </c>
      <c r="I41" s="364">
        <f>ROUND(B15*D184,6)</f>
        <v>0.109699</v>
      </c>
      <c r="J41" s="364">
        <f>C185</f>
        <v>1.186E-3</v>
      </c>
      <c r="K41" s="364">
        <f>C186</f>
        <v>1.4455000000000001E-2</v>
      </c>
      <c r="L41" s="363" t="s">
        <v>26</v>
      </c>
      <c r="M41" s="363" t="s">
        <v>26</v>
      </c>
      <c r="N41" s="363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4">
        <f>C199</f>
        <v>7.2920000000000007E-3</v>
      </c>
      <c r="S41" s="37">
        <f>+P41+Q41+R41</f>
        <v>1.9987000000000001E-2</v>
      </c>
      <c r="T41" s="307">
        <f>F41+O41+S41</f>
        <v>0.567774</v>
      </c>
    </row>
    <row r="42" spans="2:21" s="22" customFormat="1" x14ac:dyDescent="0.25">
      <c r="B42" s="136" t="s">
        <v>46</v>
      </c>
      <c r="C42" s="364"/>
      <c r="D42" s="364"/>
      <c r="E42" s="364"/>
      <c r="F42" s="378"/>
      <c r="G42" s="363"/>
      <c r="H42" s="55">
        <f t="shared" si="2"/>
        <v>6.9823999999999997E-2</v>
      </c>
      <c r="I42" s="364"/>
      <c r="J42" s="364"/>
      <c r="K42" s="364"/>
      <c r="L42" s="363"/>
      <c r="M42" s="363"/>
      <c r="N42" s="363"/>
      <c r="O42" s="56">
        <f>H42+I41+J41+K41</f>
        <v>0.19516399999999998</v>
      </c>
      <c r="P42" s="376"/>
      <c r="Q42" s="57">
        <f t="shared" si="3"/>
        <v>4.6199999999999998E-2</v>
      </c>
      <c r="R42" s="364"/>
      <c r="S42" s="37">
        <f>+P41+Q42+R41</f>
        <v>6.6186999999999996E-2</v>
      </c>
      <c r="T42" s="307">
        <f>F41+O42+S42</f>
        <v>0.68379799999999991</v>
      </c>
    </row>
    <row r="43" spans="2:21" s="22" customFormat="1" x14ac:dyDescent="0.25">
      <c r="B43" s="136" t="s">
        <v>8</v>
      </c>
      <c r="C43" s="364"/>
      <c r="D43" s="364"/>
      <c r="E43" s="364"/>
      <c r="F43" s="378"/>
      <c r="G43" s="363"/>
      <c r="H43" s="55">
        <f t="shared" si="2"/>
        <v>6.3909000000000007E-2</v>
      </c>
      <c r="I43" s="364"/>
      <c r="J43" s="364"/>
      <c r="K43" s="364"/>
      <c r="L43" s="363"/>
      <c r="M43" s="363"/>
      <c r="N43" s="363"/>
      <c r="O43" s="56">
        <f>H43+I41+J41+K41</f>
        <v>0.189249</v>
      </c>
      <c r="P43" s="376"/>
      <c r="Q43" s="57">
        <f t="shared" si="3"/>
        <v>2.7300000000000001E-2</v>
      </c>
      <c r="R43" s="364"/>
      <c r="S43" s="37">
        <f>+P41+Q43+R41</f>
        <v>4.7287000000000003E-2</v>
      </c>
      <c r="T43" s="307">
        <f>F41+O43+S43</f>
        <v>0.65898299999999999</v>
      </c>
    </row>
    <row r="44" spans="2:21" s="22" customFormat="1" x14ac:dyDescent="0.25">
      <c r="B44" s="136" t="s">
        <v>9</v>
      </c>
      <c r="C44" s="364"/>
      <c r="D44" s="364"/>
      <c r="E44" s="364"/>
      <c r="F44" s="378"/>
      <c r="G44" s="363"/>
      <c r="H44" s="55">
        <f t="shared" si="2"/>
        <v>6.4177999999999999E-2</v>
      </c>
      <c r="I44" s="364"/>
      <c r="J44" s="364"/>
      <c r="K44" s="364"/>
      <c r="L44" s="363"/>
      <c r="M44" s="363"/>
      <c r="N44" s="363"/>
      <c r="O44" s="56">
        <f>H44+I41+J41+K41</f>
        <v>0.18951799999999999</v>
      </c>
      <c r="P44" s="376"/>
      <c r="Q44" s="57">
        <f t="shared" si="3"/>
        <v>2.2100000000000002E-2</v>
      </c>
      <c r="R44" s="364"/>
      <c r="S44" s="37">
        <f>+P41+Q44+R41</f>
        <v>4.2086999999999999E-2</v>
      </c>
      <c r="T44" s="307">
        <f>F41+O44+S44</f>
        <v>0.65405199999999997</v>
      </c>
    </row>
    <row r="45" spans="2:21" s="22" customFormat="1" x14ac:dyDescent="0.25">
      <c r="B45" s="136" t="s">
        <v>10</v>
      </c>
      <c r="C45" s="364"/>
      <c r="D45" s="364"/>
      <c r="E45" s="364"/>
      <c r="F45" s="378"/>
      <c r="G45" s="363"/>
      <c r="H45" s="55">
        <f t="shared" si="2"/>
        <v>4.7953999999999997E-2</v>
      </c>
      <c r="I45" s="364"/>
      <c r="J45" s="364"/>
      <c r="K45" s="364"/>
      <c r="L45" s="363"/>
      <c r="M45" s="363"/>
      <c r="N45" s="363"/>
      <c r="O45" s="56">
        <f>H45+I41+J41+K41</f>
        <v>0.17329399999999998</v>
      </c>
      <c r="P45" s="376"/>
      <c r="Q45" s="57">
        <f t="shared" si="3"/>
        <v>1.5800000000000002E-2</v>
      </c>
      <c r="R45" s="364"/>
      <c r="S45" s="37">
        <f>+P41+Q45+R41</f>
        <v>3.5786999999999999E-2</v>
      </c>
      <c r="T45" s="307">
        <f>F41+O45+S45</f>
        <v>0.63152799999999998</v>
      </c>
    </row>
    <row r="46" spans="2:21" s="22" customFormat="1" x14ac:dyDescent="0.25">
      <c r="B46" s="136" t="s">
        <v>11</v>
      </c>
      <c r="C46" s="365"/>
      <c r="D46" s="365"/>
      <c r="E46" s="365"/>
      <c r="F46" s="379"/>
      <c r="G46" s="366"/>
      <c r="H46" s="55">
        <f t="shared" si="2"/>
        <v>2.4291E-2</v>
      </c>
      <c r="I46" s="365"/>
      <c r="J46" s="365"/>
      <c r="K46" s="365"/>
      <c r="L46" s="366"/>
      <c r="M46" s="366"/>
      <c r="N46" s="366"/>
      <c r="O46" s="56">
        <f>H46+I41+J41+K41</f>
        <v>0.14963099999999999</v>
      </c>
      <c r="P46" s="377"/>
      <c r="Q46" s="58">
        <f t="shared" si="3"/>
        <v>6.6E-3</v>
      </c>
      <c r="R46" s="365"/>
      <c r="S46" s="37">
        <f>+P41+Q46+R41</f>
        <v>2.6587E-2</v>
      </c>
      <c r="T46" s="307">
        <f>F41+O46+S46</f>
        <v>0.598665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3" t="s">
        <v>26</v>
      </c>
      <c r="D48" s="363" t="s">
        <v>26</v>
      </c>
      <c r="E48" s="361">
        <f>D173</f>
        <v>58.93</v>
      </c>
      <c r="F48" s="359">
        <f>SUM(C48:E50)</f>
        <v>58.93</v>
      </c>
      <c r="G48" s="44">
        <f>D175</f>
        <v>67.39</v>
      </c>
      <c r="H48" s="363" t="s">
        <v>26</v>
      </c>
      <c r="I48" s="363" t="s">
        <v>26</v>
      </c>
      <c r="J48" s="363" t="s">
        <v>26</v>
      </c>
      <c r="K48" s="363" t="s">
        <v>26</v>
      </c>
      <c r="L48" s="361">
        <f>D187</f>
        <v>-0.25</v>
      </c>
      <c r="M48" s="361">
        <f>D188</f>
        <v>0.06</v>
      </c>
      <c r="N48" s="361">
        <f>D189</f>
        <v>0</v>
      </c>
      <c r="O48" s="45">
        <f>G48+L48+M48+N48</f>
        <v>67.2</v>
      </c>
      <c r="P48" s="363" t="s">
        <v>26</v>
      </c>
      <c r="Q48" s="361">
        <f>D193</f>
        <v>-23.13</v>
      </c>
      <c r="R48" s="363" t="s">
        <v>26</v>
      </c>
      <c r="S48" s="359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4"/>
      <c r="D49" s="364"/>
      <c r="E49" s="361"/>
      <c r="F49" s="359"/>
      <c r="G49" s="44">
        <f>D176</f>
        <v>469.74</v>
      </c>
      <c r="H49" s="364"/>
      <c r="I49" s="364"/>
      <c r="J49" s="364"/>
      <c r="K49" s="364"/>
      <c r="L49" s="361"/>
      <c r="M49" s="361"/>
      <c r="N49" s="361"/>
      <c r="O49" s="138">
        <f>G49+L48+M48+N48</f>
        <v>469.55</v>
      </c>
      <c r="P49" s="364"/>
      <c r="Q49" s="361"/>
      <c r="R49" s="364"/>
      <c r="S49" s="359"/>
      <c r="T49" s="290">
        <f>F48+O49+S48</f>
        <v>505.35</v>
      </c>
    </row>
    <row r="50" spans="2:35" s="22" customFormat="1" x14ac:dyDescent="0.25">
      <c r="B50" s="131" t="s">
        <v>19</v>
      </c>
      <c r="C50" s="365"/>
      <c r="D50" s="365"/>
      <c r="E50" s="362"/>
      <c r="F50" s="360"/>
      <c r="G50" s="47">
        <f>D177</f>
        <v>975.12000000000012</v>
      </c>
      <c r="H50" s="365"/>
      <c r="I50" s="365"/>
      <c r="J50" s="365"/>
      <c r="K50" s="365"/>
      <c r="L50" s="362"/>
      <c r="M50" s="362"/>
      <c r="N50" s="362"/>
      <c r="O50" s="139">
        <f>G50+L48+M48+N48</f>
        <v>974.93000000000006</v>
      </c>
      <c r="P50" s="365"/>
      <c r="Q50" s="362"/>
      <c r="R50" s="365"/>
      <c r="S50" s="360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8"/>
    </row>
    <row r="57" spans="2:35" s="22" customFormat="1" ht="15" customHeight="1" x14ac:dyDescent="0.25">
      <c r="B57" s="126" t="s">
        <v>72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4">
        <f>ROUND(B15*C171,6)</f>
        <v>0.37886199999999998</v>
      </c>
      <c r="D59" s="364">
        <f>ROUND(B15*C172,6)</f>
        <v>3.5638999999999997E-2</v>
      </c>
      <c r="E59" s="364">
        <f>C173</f>
        <v>7.9459999999999999E-3</v>
      </c>
      <c r="F59" s="370">
        <f>SUM(C59:E64)</f>
        <v>0.42244699999999996</v>
      </c>
      <c r="G59" s="363" t="s">
        <v>26</v>
      </c>
      <c r="H59" s="64">
        <f t="shared" ref="H59:H64" si="4">E178</f>
        <v>0</v>
      </c>
      <c r="I59" s="364">
        <f>ROUND(B15*E184,6)</f>
        <v>0.109699</v>
      </c>
      <c r="J59" s="364">
        <f>C185</f>
        <v>1.186E-3</v>
      </c>
      <c r="K59" s="364">
        <f>C186</f>
        <v>1.4455000000000001E-2</v>
      </c>
      <c r="L59" s="363" t="s">
        <v>26</v>
      </c>
      <c r="M59" s="363" t="s">
        <v>26</v>
      </c>
      <c r="N59" s="363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4">
        <f>C199</f>
        <v>7.2920000000000007E-3</v>
      </c>
      <c r="S59" s="37">
        <f>+P59+Q59+R59</f>
        <v>1.9987000000000001E-2</v>
      </c>
      <c r="T59" s="287">
        <f>F59+O59+S59</f>
        <v>0.567774</v>
      </c>
    </row>
    <row r="60" spans="2:35" s="22" customFormat="1" x14ac:dyDescent="0.25">
      <c r="B60" s="136" t="s">
        <v>46</v>
      </c>
      <c r="C60" s="364"/>
      <c r="D60" s="364"/>
      <c r="E60" s="364"/>
      <c r="F60" s="370"/>
      <c r="G60" s="363"/>
      <c r="H60" s="64">
        <f t="shared" si="4"/>
        <v>9.5524999999999999E-2</v>
      </c>
      <c r="I60" s="364"/>
      <c r="J60" s="364"/>
      <c r="K60" s="364"/>
      <c r="L60" s="363"/>
      <c r="M60" s="363"/>
      <c r="N60" s="363"/>
      <c r="O60" s="37">
        <f>H60+I59+J59+K59</f>
        <v>0.22086500000000001</v>
      </c>
      <c r="P60" s="376"/>
      <c r="Q60" s="35">
        <f t="shared" si="5"/>
        <v>4.6199999999999998E-2</v>
      </c>
      <c r="R60" s="364"/>
      <c r="S60" s="37">
        <f>+P59+Q60+R59</f>
        <v>6.6186999999999996E-2</v>
      </c>
      <c r="T60" s="287">
        <f>F59+O60+S60</f>
        <v>0.70949899999999999</v>
      </c>
    </row>
    <row r="61" spans="2:35" s="22" customFormat="1" x14ac:dyDescent="0.25">
      <c r="B61" s="136" t="s">
        <v>8</v>
      </c>
      <c r="C61" s="364"/>
      <c r="D61" s="364"/>
      <c r="E61" s="364"/>
      <c r="F61" s="370"/>
      <c r="G61" s="363"/>
      <c r="H61" s="64">
        <f t="shared" si="4"/>
        <v>8.7431999999999996E-2</v>
      </c>
      <c r="I61" s="364"/>
      <c r="J61" s="364"/>
      <c r="K61" s="364"/>
      <c r="L61" s="363"/>
      <c r="M61" s="363"/>
      <c r="N61" s="363"/>
      <c r="O61" s="37">
        <f>H61+I59+J59+K59</f>
        <v>0.21277199999999999</v>
      </c>
      <c r="P61" s="376"/>
      <c r="Q61" s="35">
        <f t="shared" si="5"/>
        <v>2.7300000000000001E-2</v>
      </c>
      <c r="R61" s="364"/>
      <c r="S61" s="37">
        <f>+P59+Q61+R59</f>
        <v>4.7287000000000003E-2</v>
      </c>
      <c r="T61" s="287">
        <f>F59+O61+S61</f>
        <v>0.68250599999999995</v>
      </c>
    </row>
    <row r="62" spans="2:35" s="22" customFormat="1" x14ac:dyDescent="0.25">
      <c r="B62" s="136" t="s">
        <v>9</v>
      </c>
      <c r="C62" s="364"/>
      <c r="D62" s="364"/>
      <c r="E62" s="364"/>
      <c r="F62" s="370"/>
      <c r="G62" s="363"/>
      <c r="H62" s="64">
        <f t="shared" si="4"/>
        <v>8.7799999999999989E-2</v>
      </c>
      <c r="I62" s="364"/>
      <c r="J62" s="364"/>
      <c r="K62" s="364"/>
      <c r="L62" s="363"/>
      <c r="M62" s="363"/>
      <c r="N62" s="363"/>
      <c r="O62" s="37">
        <f>H62+I59+J59+K59</f>
        <v>0.21313999999999997</v>
      </c>
      <c r="P62" s="376"/>
      <c r="Q62" s="35">
        <f t="shared" si="5"/>
        <v>2.2100000000000002E-2</v>
      </c>
      <c r="R62" s="364"/>
      <c r="S62" s="37">
        <f>+P59+Q62+R59</f>
        <v>4.2086999999999999E-2</v>
      </c>
      <c r="T62" s="287">
        <f>F59+O62+S62</f>
        <v>0.67767399999999989</v>
      </c>
    </row>
    <row r="63" spans="2:35" s="22" customFormat="1" x14ac:dyDescent="0.25">
      <c r="B63" s="136" t="s">
        <v>10</v>
      </c>
      <c r="C63" s="364"/>
      <c r="D63" s="364"/>
      <c r="E63" s="364"/>
      <c r="F63" s="370"/>
      <c r="G63" s="363"/>
      <c r="H63" s="64">
        <f t="shared" si="4"/>
        <v>6.5604999999999997E-2</v>
      </c>
      <c r="I63" s="364"/>
      <c r="J63" s="364"/>
      <c r="K63" s="364"/>
      <c r="L63" s="363"/>
      <c r="M63" s="363"/>
      <c r="N63" s="363"/>
      <c r="O63" s="37">
        <f>H63+I59+J59+K59</f>
        <v>0.190945</v>
      </c>
      <c r="P63" s="376"/>
      <c r="Q63" s="35">
        <f t="shared" si="5"/>
        <v>1.5800000000000002E-2</v>
      </c>
      <c r="R63" s="364"/>
      <c r="S63" s="37">
        <f>+P59+Q63+R59</f>
        <v>3.5786999999999999E-2</v>
      </c>
      <c r="T63" s="287">
        <f>F59+O63+S63</f>
        <v>0.64917899999999995</v>
      </c>
    </row>
    <row r="64" spans="2:35" s="22" customFormat="1" x14ac:dyDescent="0.25">
      <c r="B64" s="136" t="s">
        <v>11</v>
      </c>
      <c r="C64" s="365"/>
      <c r="D64" s="365"/>
      <c r="E64" s="365"/>
      <c r="F64" s="371"/>
      <c r="G64" s="366"/>
      <c r="H64" s="64">
        <f t="shared" si="4"/>
        <v>3.3231000000000004E-2</v>
      </c>
      <c r="I64" s="365"/>
      <c r="J64" s="365"/>
      <c r="K64" s="365"/>
      <c r="L64" s="366"/>
      <c r="M64" s="366"/>
      <c r="N64" s="366"/>
      <c r="O64" s="37">
        <f>H64+I59+J59+K59</f>
        <v>0.15857099999999999</v>
      </c>
      <c r="P64" s="377"/>
      <c r="Q64" s="38">
        <f t="shared" si="5"/>
        <v>6.6E-3</v>
      </c>
      <c r="R64" s="365"/>
      <c r="S64" s="37">
        <f>+P59+Q64+R59</f>
        <v>2.6587E-2</v>
      </c>
      <c r="T64" s="287">
        <f>F59+O64+S64</f>
        <v>0.60760499999999995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3" t="s">
        <v>26</v>
      </c>
      <c r="D66" s="363" t="s">
        <v>26</v>
      </c>
      <c r="E66" s="361">
        <f>D173</f>
        <v>58.93</v>
      </c>
      <c r="F66" s="359">
        <f>SUM(C66:E68)</f>
        <v>58.93</v>
      </c>
      <c r="G66" s="44">
        <f>E175</f>
        <v>73.39</v>
      </c>
      <c r="H66" s="363" t="s">
        <v>26</v>
      </c>
      <c r="I66" s="363" t="s">
        <v>26</v>
      </c>
      <c r="J66" s="363" t="s">
        <v>26</v>
      </c>
      <c r="K66" s="363" t="s">
        <v>26</v>
      </c>
      <c r="L66" s="361">
        <f>E187</f>
        <v>0</v>
      </c>
      <c r="M66" s="361">
        <f>E188</f>
        <v>0</v>
      </c>
      <c r="N66" s="361">
        <f>E189</f>
        <v>0</v>
      </c>
      <c r="O66" s="45">
        <f>G66+L66+M66+N66</f>
        <v>73.39</v>
      </c>
      <c r="P66" s="363" t="s">
        <v>26</v>
      </c>
      <c r="Q66" s="361">
        <f>D193</f>
        <v>-23.13</v>
      </c>
      <c r="R66" s="363" t="s">
        <v>26</v>
      </c>
      <c r="S66" s="359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4"/>
      <c r="D67" s="364"/>
      <c r="E67" s="361"/>
      <c r="F67" s="359"/>
      <c r="G67" s="44">
        <f>E176</f>
        <v>468.45000000000005</v>
      </c>
      <c r="H67" s="364"/>
      <c r="I67" s="364"/>
      <c r="J67" s="364"/>
      <c r="K67" s="364"/>
      <c r="L67" s="361"/>
      <c r="M67" s="361"/>
      <c r="N67" s="361"/>
      <c r="O67" s="138">
        <f>G67+L66+M66+N66</f>
        <v>468.45000000000005</v>
      </c>
      <c r="P67" s="364"/>
      <c r="Q67" s="361"/>
      <c r="R67" s="364"/>
      <c r="S67" s="359"/>
      <c r="T67" s="290">
        <f>F66+O67+S66</f>
        <v>504.25</v>
      </c>
    </row>
    <row r="68" spans="2:21" s="22" customFormat="1" x14ac:dyDescent="0.25">
      <c r="B68" s="131" t="s">
        <v>19</v>
      </c>
      <c r="C68" s="365"/>
      <c r="D68" s="365"/>
      <c r="E68" s="362"/>
      <c r="F68" s="360"/>
      <c r="G68" s="47">
        <f>E177</f>
        <v>1152.93</v>
      </c>
      <c r="H68" s="365"/>
      <c r="I68" s="365"/>
      <c r="J68" s="365"/>
      <c r="K68" s="365"/>
      <c r="L68" s="362"/>
      <c r="M68" s="362"/>
      <c r="N68" s="362"/>
      <c r="O68" s="139">
        <f>G68+L66+M66+N66</f>
        <v>1152.93</v>
      </c>
      <c r="P68" s="365"/>
      <c r="Q68" s="362"/>
      <c r="R68" s="365"/>
      <c r="S68" s="360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8"/>
    </row>
    <row r="75" spans="2:21" s="22" customFormat="1" ht="15" customHeight="1" x14ac:dyDescent="0.25">
      <c r="B75" s="126" t="s">
        <v>72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4">
        <f>ROUND(B15*C171,6)</f>
        <v>0.37886199999999998</v>
      </c>
      <c r="D77" s="364">
        <f>ROUND(B15*C172,6)</f>
        <v>3.5638999999999997E-2</v>
      </c>
      <c r="E77" s="364">
        <f>C173</f>
        <v>7.9459999999999999E-3</v>
      </c>
      <c r="F77" s="370">
        <f>SUM(C77:E82)</f>
        <v>0.42244699999999996</v>
      </c>
      <c r="G77" s="363" t="s">
        <v>26</v>
      </c>
      <c r="H77" s="64">
        <f t="shared" ref="H77:H82" si="6">F178</f>
        <v>0</v>
      </c>
      <c r="I77" s="364">
        <f>ROUND(B15*F184,6)</f>
        <v>0.109699</v>
      </c>
      <c r="J77" s="364">
        <f>C185</f>
        <v>1.186E-3</v>
      </c>
      <c r="K77" s="364">
        <f>C186</f>
        <v>1.4455000000000001E-2</v>
      </c>
      <c r="L77" s="363" t="s">
        <v>26</v>
      </c>
      <c r="M77" s="363" t="s">
        <v>26</v>
      </c>
      <c r="N77" s="363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4">
        <f>C199</f>
        <v>7.2920000000000007E-3</v>
      </c>
      <c r="S77" s="37">
        <f>+P77+Q77+R77</f>
        <v>1.9987000000000001E-2</v>
      </c>
      <c r="T77" s="287">
        <f>F77+O77+S77</f>
        <v>0.567774</v>
      </c>
    </row>
    <row r="78" spans="2:21" s="22" customFormat="1" x14ac:dyDescent="0.25">
      <c r="B78" s="136" t="s">
        <v>46</v>
      </c>
      <c r="C78" s="364"/>
      <c r="D78" s="364"/>
      <c r="E78" s="364"/>
      <c r="F78" s="370"/>
      <c r="G78" s="363"/>
      <c r="H78" s="64">
        <f t="shared" si="6"/>
        <v>0.11729200000000001</v>
      </c>
      <c r="I78" s="364"/>
      <c r="J78" s="364"/>
      <c r="K78" s="364"/>
      <c r="L78" s="363"/>
      <c r="M78" s="363"/>
      <c r="N78" s="363"/>
      <c r="O78" s="37">
        <f>H78+I77+J77+K77</f>
        <v>0.24263199999999999</v>
      </c>
      <c r="P78" s="376"/>
      <c r="Q78" s="35">
        <f t="shared" si="7"/>
        <v>4.6199999999999998E-2</v>
      </c>
      <c r="R78" s="364"/>
      <c r="S78" s="37">
        <f>+P77+Q78+R77</f>
        <v>6.6186999999999996E-2</v>
      </c>
      <c r="T78" s="287">
        <f>F77+O78+S78</f>
        <v>0.73126599999999997</v>
      </c>
    </row>
    <row r="79" spans="2:21" s="22" customFormat="1" x14ac:dyDescent="0.25">
      <c r="B79" s="136" t="s">
        <v>8</v>
      </c>
      <c r="C79" s="364"/>
      <c r="D79" s="364"/>
      <c r="E79" s="364"/>
      <c r="F79" s="370"/>
      <c r="G79" s="363"/>
      <c r="H79" s="64">
        <f t="shared" si="6"/>
        <v>0.107354</v>
      </c>
      <c r="I79" s="364"/>
      <c r="J79" s="364"/>
      <c r="K79" s="364"/>
      <c r="L79" s="363"/>
      <c r="M79" s="363"/>
      <c r="N79" s="363"/>
      <c r="O79" s="37">
        <f>H79+I77+J77+K77</f>
        <v>0.23269399999999998</v>
      </c>
      <c r="P79" s="376"/>
      <c r="Q79" s="35">
        <f t="shared" si="7"/>
        <v>2.7300000000000001E-2</v>
      </c>
      <c r="R79" s="364"/>
      <c r="S79" s="37">
        <f>+P77+Q79+R77</f>
        <v>4.7287000000000003E-2</v>
      </c>
      <c r="T79" s="287">
        <f>F77+O79+S79</f>
        <v>0.70242799999999994</v>
      </c>
    </row>
    <row r="80" spans="2:21" s="22" customFormat="1" x14ac:dyDescent="0.25">
      <c r="B80" s="136" t="s">
        <v>9</v>
      </c>
      <c r="C80" s="364"/>
      <c r="D80" s="364"/>
      <c r="E80" s="364"/>
      <c r="F80" s="370"/>
      <c r="G80" s="363"/>
      <c r="H80" s="64">
        <f t="shared" si="6"/>
        <v>0.107806</v>
      </c>
      <c r="I80" s="364"/>
      <c r="J80" s="364"/>
      <c r="K80" s="364"/>
      <c r="L80" s="363"/>
      <c r="M80" s="363"/>
      <c r="N80" s="363"/>
      <c r="O80" s="37">
        <f>H80+I77+J77+K77</f>
        <v>0.23314599999999999</v>
      </c>
      <c r="P80" s="376"/>
      <c r="Q80" s="35">
        <f t="shared" si="7"/>
        <v>2.2100000000000002E-2</v>
      </c>
      <c r="R80" s="364"/>
      <c r="S80" s="37">
        <f>+P77+Q80+R77</f>
        <v>4.2086999999999999E-2</v>
      </c>
      <c r="T80" s="287">
        <f>F77+O80+S80</f>
        <v>0.69767999999999997</v>
      </c>
    </row>
    <row r="81" spans="2:21" s="22" customFormat="1" x14ac:dyDescent="0.25">
      <c r="B81" s="136" t="s">
        <v>10</v>
      </c>
      <c r="C81" s="364"/>
      <c r="D81" s="364"/>
      <c r="E81" s="364"/>
      <c r="F81" s="370"/>
      <c r="G81" s="363"/>
      <c r="H81" s="64">
        <f t="shared" si="6"/>
        <v>8.0554000000000001E-2</v>
      </c>
      <c r="I81" s="364"/>
      <c r="J81" s="364"/>
      <c r="K81" s="364"/>
      <c r="L81" s="363"/>
      <c r="M81" s="363"/>
      <c r="N81" s="363"/>
      <c r="O81" s="37">
        <f>H81+I77+J77+K77</f>
        <v>0.20589399999999999</v>
      </c>
      <c r="P81" s="376"/>
      <c r="Q81" s="35">
        <f t="shared" si="7"/>
        <v>1.5800000000000002E-2</v>
      </c>
      <c r="R81" s="364"/>
      <c r="S81" s="37">
        <f>+P77+Q81+R77</f>
        <v>3.5786999999999999E-2</v>
      </c>
      <c r="T81" s="287">
        <f>F77+O81+S81</f>
        <v>0.66412799999999994</v>
      </c>
    </row>
    <row r="82" spans="2:21" s="22" customFormat="1" x14ac:dyDescent="0.25">
      <c r="B82" s="136" t="s">
        <v>11</v>
      </c>
      <c r="C82" s="365"/>
      <c r="D82" s="365"/>
      <c r="E82" s="365"/>
      <c r="F82" s="371"/>
      <c r="G82" s="366"/>
      <c r="H82" s="64">
        <f t="shared" si="6"/>
        <v>4.0804E-2</v>
      </c>
      <c r="I82" s="365"/>
      <c r="J82" s="365"/>
      <c r="K82" s="365"/>
      <c r="L82" s="366"/>
      <c r="M82" s="366"/>
      <c r="N82" s="366"/>
      <c r="O82" s="37">
        <f>H82+I77+J77+K77</f>
        <v>0.16614399999999999</v>
      </c>
      <c r="P82" s="377"/>
      <c r="Q82" s="38">
        <f t="shared" si="7"/>
        <v>6.6E-3</v>
      </c>
      <c r="R82" s="365"/>
      <c r="S82" s="37">
        <f>+P77+Q82+R77</f>
        <v>2.6587E-2</v>
      </c>
      <c r="T82" s="287">
        <f>F77+O82+S82</f>
        <v>0.615178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3" t="s">
        <v>26</v>
      </c>
      <c r="D84" s="363" t="s">
        <v>26</v>
      </c>
      <c r="E84" s="361">
        <f>D173</f>
        <v>58.93</v>
      </c>
      <c r="F84" s="359">
        <f>SUM(C84:E86)</f>
        <v>58.93</v>
      </c>
      <c r="G84" s="44">
        <f>F175</f>
        <v>65.88</v>
      </c>
      <c r="H84" s="363" t="s">
        <v>26</v>
      </c>
      <c r="I84" s="363" t="s">
        <v>26</v>
      </c>
      <c r="J84" s="363" t="s">
        <v>26</v>
      </c>
      <c r="K84" s="363" t="s">
        <v>26</v>
      </c>
      <c r="L84" s="361">
        <f>F187</f>
        <v>0</v>
      </c>
      <c r="M84" s="361">
        <f>F188</f>
        <v>0</v>
      </c>
      <c r="N84" s="361">
        <f>F189</f>
        <v>0</v>
      </c>
      <c r="O84" s="45">
        <f>G84+L84+M84+N84</f>
        <v>65.88</v>
      </c>
      <c r="P84" s="363" t="s">
        <v>26</v>
      </c>
      <c r="Q84" s="361">
        <f>D193</f>
        <v>-23.13</v>
      </c>
      <c r="R84" s="363" t="s">
        <v>26</v>
      </c>
      <c r="S84" s="359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4"/>
      <c r="D85" s="364"/>
      <c r="E85" s="361"/>
      <c r="F85" s="359"/>
      <c r="G85" s="44">
        <f>F176</f>
        <v>460.09000000000003</v>
      </c>
      <c r="H85" s="364"/>
      <c r="I85" s="364"/>
      <c r="J85" s="364"/>
      <c r="K85" s="364"/>
      <c r="L85" s="361"/>
      <c r="M85" s="361"/>
      <c r="N85" s="361"/>
      <c r="O85" s="138">
        <f>G85+L84+M84+N84</f>
        <v>460.09000000000003</v>
      </c>
      <c r="P85" s="364"/>
      <c r="Q85" s="361"/>
      <c r="R85" s="364"/>
      <c r="S85" s="359"/>
      <c r="T85" s="290">
        <f>F84+O85+S84</f>
        <v>495.89</v>
      </c>
    </row>
    <row r="86" spans="2:21" s="22" customFormat="1" x14ac:dyDescent="0.25">
      <c r="B86" s="131" t="s">
        <v>19</v>
      </c>
      <c r="C86" s="365"/>
      <c r="D86" s="365"/>
      <c r="E86" s="362"/>
      <c r="F86" s="360"/>
      <c r="G86" s="47">
        <f>F177</f>
        <v>960.54000000000008</v>
      </c>
      <c r="H86" s="365"/>
      <c r="I86" s="365"/>
      <c r="J86" s="365"/>
      <c r="K86" s="365"/>
      <c r="L86" s="362"/>
      <c r="M86" s="362"/>
      <c r="N86" s="362"/>
      <c r="O86" s="139">
        <f>G86+L84+M84+N84</f>
        <v>960.54000000000008</v>
      </c>
      <c r="P86" s="365"/>
      <c r="Q86" s="362"/>
      <c r="R86" s="365"/>
      <c r="S86" s="360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8"/>
    </row>
    <row r="93" spans="2:21" s="22" customFormat="1" ht="15" customHeight="1" x14ac:dyDescent="0.25">
      <c r="B93" s="126" t="s">
        <v>72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4">
        <f>ROUND(B15*C171,6)</f>
        <v>0.37886199999999998</v>
      </c>
      <c r="D95" s="364">
        <f>ROUND(B15*C172,6)</f>
        <v>3.5638999999999997E-2</v>
      </c>
      <c r="E95" s="364">
        <f>C173</f>
        <v>7.9459999999999999E-3</v>
      </c>
      <c r="F95" s="370">
        <f>SUM(C95:E100)</f>
        <v>0.42244699999999996</v>
      </c>
      <c r="G95" s="363" t="s">
        <v>26</v>
      </c>
      <c r="H95" s="35">
        <f t="shared" ref="H95:H100" si="8">G178</f>
        <v>0</v>
      </c>
      <c r="I95" s="364">
        <f>ROUND(B15*G184,6)</f>
        <v>0.109699</v>
      </c>
      <c r="J95" s="364">
        <f>C185</f>
        <v>1.186E-3</v>
      </c>
      <c r="K95" s="364">
        <f>C186</f>
        <v>1.4455000000000001E-2</v>
      </c>
      <c r="L95" s="363" t="s">
        <v>26</v>
      </c>
      <c r="M95" s="363" t="s">
        <v>26</v>
      </c>
      <c r="N95" s="363" t="s">
        <v>26</v>
      </c>
      <c r="O95" s="37">
        <f>H95+I95+J95+K95</f>
        <v>0.12534000000000001</v>
      </c>
      <c r="P95" s="364">
        <f>C192</f>
        <v>1.2695E-2</v>
      </c>
      <c r="Q95" s="35">
        <f t="shared" ref="Q95:Q100" si="9">C193</f>
        <v>0</v>
      </c>
      <c r="R95" s="364">
        <f>C199</f>
        <v>7.2920000000000007E-3</v>
      </c>
      <c r="S95" s="37">
        <f>+P95+Q95+R95</f>
        <v>1.9987000000000001E-2</v>
      </c>
      <c r="T95" s="287">
        <f>F95+O95+S95</f>
        <v>0.567774</v>
      </c>
    </row>
    <row r="96" spans="2:21" s="22" customFormat="1" x14ac:dyDescent="0.25">
      <c r="B96" s="136" t="s">
        <v>46</v>
      </c>
      <c r="C96" s="364"/>
      <c r="D96" s="364"/>
      <c r="E96" s="364"/>
      <c r="F96" s="370"/>
      <c r="G96" s="363"/>
      <c r="H96" s="35">
        <f t="shared" si="8"/>
        <v>0.16543099999999999</v>
      </c>
      <c r="I96" s="364"/>
      <c r="J96" s="364"/>
      <c r="K96" s="364"/>
      <c r="L96" s="363"/>
      <c r="M96" s="363"/>
      <c r="N96" s="363"/>
      <c r="O96" s="37">
        <f>H96+I95+J95+K95</f>
        <v>0.290771</v>
      </c>
      <c r="P96" s="364"/>
      <c r="Q96" s="35">
        <f t="shared" si="9"/>
        <v>4.6199999999999998E-2</v>
      </c>
      <c r="R96" s="364"/>
      <c r="S96" s="37">
        <f>+P95+Q96+R95</f>
        <v>6.6186999999999996E-2</v>
      </c>
      <c r="T96" s="287">
        <f>F95+O96+S96</f>
        <v>0.7794049999999999</v>
      </c>
    </row>
    <row r="97" spans="2:21" s="22" customFormat="1" x14ac:dyDescent="0.25">
      <c r="B97" s="136" t="s">
        <v>8</v>
      </c>
      <c r="C97" s="364"/>
      <c r="D97" s="364"/>
      <c r="E97" s="364"/>
      <c r="F97" s="370"/>
      <c r="G97" s="363"/>
      <c r="H97" s="35">
        <f t="shared" si="8"/>
        <v>0.15141499999999999</v>
      </c>
      <c r="I97" s="364"/>
      <c r="J97" s="364"/>
      <c r="K97" s="364"/>
      <c r="L97" s="363"/>
      <c r="M97" s="363"/>
      <c r="N97" s="363"/>
      <c r="O97" s="37">
        <f>H97+I95+J95+K95</f>
        <v>0.27675500000000003</v>
      </c>
      <c r="P97" s="364"/>
      <c r="Q97" s="35">
        <f t="shared" si="9"/>
        <v>2.7300000000000001E-2</v>
      </c>
      <c r="R97" s="364"/>
      <c r="S97" s="37">
        <f>+P95+Q97+R95</f>
        <v>4.7287000000000003E-2</v>
      </c>
      <c r="T97" s="287">
        <f>F95+O97+S97</f>
        <v>0.74648899999999996</v>
      </c>
    </row>
    <row r="98" spans="2:21" s="22" customFormat="1" x14ac:dyDescent="0.25">
      <c r="B98" s="136" t="s">
        <v>9</v>
      </c>
      <c r="C98" s="364"/>
      <c r="D98" s="364"/>
      <c r="E98" s="364"/>
      <c r="F98" s="370"/>
      <c r="G98" s="363"/>
      <c r="H98" s="35">
        <f t="shared" si="8"/>
        <v>0.15205199999999999</v>
      </c>
      <c r="I98" s="364"/>
      <c r="J98" s="364"/>
      <c r="K98" s="364"/>
      <c r="L98" s="363"/>
      <c r="M98" s="363"/>
      <c r="N98" s="363"/>
      <c r="O98" s="37">
        <f>H98+I95+J95+K95</f>
        <v>0.27739200000000003</v>
      </c>
      <c r="P98" s="364"/>
      <c r="Q98" s="35">
        <f t="shared" si="9"/>
        <v>2.2100000000000002E-2</v>
      </c>
      <c r="R98" s="364"/>
      <c r="S98" s="37">
        <f>+P95+Q98+R95</f>
        <v>4.2086999999999999E-2</v>
      </c>
      <c r="T98" s="287">
        <f>F95+O98+S98</f>
        <v>0.74192599999999997</v>
      </c>
    </row>
    <row r="99" spans="2:21" s="22" customFormat="1" x14ac:dyDescent="0.25">
      <c r="B99" s="136" t="s">
        <v>10</v>
      </c>
      <c r="C99" s="364"/>
      <c r="D99" s="364"/>
      <c r="E99" s="364"/>
      <c r="F99" s="370"/>
      <c r="G99" s="363"/>
      <c r="H99" s="35">
        <f t="shared" si="8"/>
        <v>0.11361399999999999</v>
      </c>
      <c r="I99" s="364"/>
      <c r="J99" s="364"/>
      <c r="K99" s="364"/>
      <c r="L99" s="363"/>
      <c r="M99" s="363"/>
      <c r="N99" s="363"/>
      <c r="O99" s="37">
        <f>H99+I95+J95+K95</f>
        <v>0.23895399999999997</v>
      </c>
      <c r="P99" s="364"/>
      <c r="Q99" s="35">
        <f t="shared" si="9"/>
        <v>1.5800000000000002E-2</v>
      </c>
      <c r="R99" s="364"/>
      <c r="S99" s="37">
        <f>+P95+Q99+R95</f>
        <v>3.5786999999999999E-2</v>
      </c>
      <c r="T99" s="287">
        <f>F95+O99+S99</f>
        <v>0.69718799999999992</v>
      </c>
    </row>
    <row r="100" spans="2:21" s="22" customFormat="1" x14ac:dyDescent="0.25">
      <c r="B100" s="136" t="s">
        <v>11</v>
      </c>
      <c r="C100" s="365"/>
      <c r="D100" s="365"/>
      <c r="E100" s="365"/>
      <c r="F100" s="371"/>
      <c r="G100" s="366"/>
      <c r="H100" s="35">
        <f t="shared" si="8"/>
        <v>5.7549999999999997E-2</v>
      </c>
      <c r="I100" s="365"/>
      <c r="J100" s="365"/>
      <c r="K100" s="365"/>
      <c r="L100" s="366"/>
      <c r="M100" s="366"/>
      <c r="N100" s="366"/>
      <c r="O100" s="37">
        <f>H100+I95+J95+K95</f>
        <v>0.18289</v>
      </c>
      <c r="P100" s="365"/>
      <c r="Q100" s="35">
        <f t="shared" si="9"/>
        <v>6.6E-3</v>
      </c>
      <c r="R100" s="365"/>
      <c r="S100" s="37">
        <f>+P95+Q100+R95</f>
        <v>2.6587E-2</v>
      </c>
      <c r="T100" s="287">
        <f>F95+O100+S100</f>
        <v>0.63192400000000004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3" t="s">
        <v>26</v>
      </c>
      <c r="D102" s="363" t="s">
        <v>26</v>
      </c>
      <c r="E102" s="361">
        <f>D173</f>
        <v>58.93</v>
      </c>
      <c r="F102" s="359">
        <f>SUM(C102:E104)</f>
        <v>58.93</v>
      </c>
      <c r="G102" s="44">
        <f>G175</f>
        <v>85.08</v>
      </c>
      <c r="H102" s="363" t="s">
        <v>26</v>
      </c>
      <c r="I102" s="363" t="s">
        <v>26</v>
      </c>
      <c r="J102" s="363" t="s">
        <v>26</v>
      </c>
      <c r="K102" s="363" t="s">
        <v>26</v>
      </c>
      <c r="L102" s="361">
        <f>G187</f>
        <v>-0.34</v>
      </c>
      <c r="M102" s="361">
        <f>G188</f>
        <v>-0.56999999999999995</v>
      </c>
      <c r="N102" s="361">
        <f>G189</f>
        <v>0</v>
      </c>
      <c r="O102" s="45">
        <f>G102+L102+M102+N102</f>
        <v>84.17</v>
      </c>
      <c r="P102" s="363" t="s">
        <v>26</v>
      </c>
      <c r="Q102" s="361">
        <f>D193</f>
        <v>-23.13</v>
      </c>
      <c r="R102" s="363" t="s">
        <v>26</v>
      </c>
      <c r="S102" s="359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4"/>
      <c r="D103" s="364"/>
      <c r="E103" s="361"/>
      <c r="F103" s="359"/>
      <c r="G103" s="44">
        <f>G176</f>
        <v>596.30000000000007</v>
      </c>
      <c r="H103" s="364"/>
      <c r="I103" s="364"/>
      <c r="J103" s="364"/>
      <c r="K103" s="364"/>
      <c r="L103" s="361"/>
      <c r="M103" s="361"/>
      <c r="N103" s="361"/>
      <c r="O103" s="138">
        <f>G103+L102+M102+N102</f>
        <v>595.39</v>
      </c>
      <c r="P103" s="364"/>
      <c r="Q103" s="361"/>
      <c r="R103" s="364"/>
      <c r="S103" s="359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5"/>
      <c r="D104" s="365"/>
      <c r="E104" s="362"/>
      <c r="F104" s="360"/>
      <c r="G104" s="47">
        <f>G177</f>
        <v>1227.19</v>
      </c>
      <c r="H104" s="365"/>
      <c r="I104" s="365"/>
      <c r="J104" s="365"/>
      <c r="K104" s="365"/>
      <c r="L104" s="362"/>
      <c r="M104" s="362"/>
      <c r="N104" s="362"/>
      <c r="O104" s="139">
        <f>G104+L102+M102+N102</f>
        <v>1226.2800000000002</v>
      </c>
      <c r="P104" s="365"/>
      <c r="Q104" s="362"/>
      <c r="R104" s="365"/>
      <c r="S104" s="360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8"/>
    </row>
    <row r="111" spans="2:21" s="22" customFormat="1" ht="15" customHeight="1" x14ac:dyDescent="0.25">
      <c r="B111" s="126" t="s">
        <v>72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4">
        <f>ROUND(B15*C171,6)</f>
        <v>0.37886199999999998</v>
      </c>
      <c r="D113" s="364">
        <f>ROUND(B15*C172,6)</f>
        <v>3.5638999999999997E-2</v>
      </c>
      <c r="E113" s="364">
        <f>C173</f>
        <v>7.9459999999999999E-3</v>
      </c>
      <c r="F113" s="370">
        <f>SUM(C113:E118)</f>
        <v>0.42244699999999996</v>
      </c>
      <c r="G113" s="363" t="s">
        <v>26</v>
      </c>
      <c r="H113" s="64">
        <f t="shared" ref="H113:H118" si="10">H178</f>
        <v>0</v>
      </c>
      <c r="I113" s="364">
        <f>ROUND(B15*H184,6)</f>
        <v>0.109699</v>
      </c>
      <c r="J113" s="364">
        <f>C185</f>
        <v>1.186E-3</v>
      </c>
      <c r="K113" s="364">
        <f>C186</f>
        <v>1.4455000000000001E-2</v>
      </c>
      <c r="L113" s="363" t="s">
        <v>26</v>
      </c>
      <c r="M113" s="374" t="s">
        <v>26</v>
      </c>
      <c r="N113" s="363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4">
        <f>C199</f>
        <v>7.2920000000000007E-3</v>
      </c>
      <c r="S113" s="37">
        <f>+P113+Q113+R113</f>
        <v>1.9987000000000001E-2</v>
      </c>
      <c r="T113" s="287">
        <f>F113+O113+S113</f>
        <v>0.567774</v>
      </c>
    </row>
    <row r="114" spans="2:21" s="22" customFormat="1" x14ac:dyDescent="0.25">
      <c r="B114" s="136" t="s">
        <v>46</v>
      </c>
      <c r="C114" s="364"/>
      <c r="D114" s="364"/>
      <c r="E114" s="364"/>
      <c r="F114" s="370"/>
      <c r="G114" s="363"/>
      <c r="H114" s="64">
        <f t="shared" si="10"/>
        <v>0.22603600000000001</v>
      </c>
      <c r="I114" s="364"/>
      <c r="J114" s="364"/>
      <c r="K114" s="364"/>
      <c r="L114" s="363"/>
      <c r="M114" s="374"/>
      <c r="N114" s="363"/>
      <c r="O114" s="37">
        <f>H114+I113+J113+K113</f>
        <v>0.35137600000000002</v>
      </c>
      <c r="P114" s="376"/>
      <c r="Q114" s="35">
        <f t="shared" si="11"/>
        <v>4.6199999999999998E-2</v>
      </c>
      <c r="R114" s="364"/>
      <c r="S114" s="37">
        <f>+P113+Q114+R113</f>
        <v>6.6186999999999996E-2</v>
      </c>
      <c r="T114" s="287">
        <f>F113+O114+S114</f>
        <v>0.84000999999999992</v>
      </c>
    </row>
    <row r="115" spans="2:21" s="22" customFormat="1" x14ac:dyDescent="0.25">
      <c r="B115" s="136" t="s">
        <v>8</v>
      </c>
      <c r="C115" s="364"/>
      <c r="D115" s="364"/>
      <c r="E115" s="364"/>
      <c r="F115" s="370"/>
      <c r="G115" s="363"/>
      <c r="H115" s="64">
        <f t="shared" si="10"/>
        <v>0.20688600000000001</v>
      </c>
      <c r="I115" s="364"/>
      <c r="J115" s="364"/>
      <c r="K115" s="364"/>
      <c r="L115" s="363"/>
      <c r="M115" s="374"/>
      <c r="N115" s="363"/>
      <c r="O115" s="37">
        <f>H115+I113+J113+K113</f>
        <v>0.33222600000000002</v>
      </c>
      <c r="P115" s="376"/>
      <c r="Q115" s="35">
        <f t="shared" si="11"/>
        <v>2.7300000000000001E-2</v>
      </c>
      <c r="R115" s="364"/>
      <c r="S115" s="37">
        <f>+P113+Q115+R113</f>
        <v>4.7287000000000003E-2</v>
      </c>
      <c r="T115" s="287">
        <f>F113+O115+S115</f>
        <v>0.8019599999999999</v>
      </c>
    </row>
    <row r="116" spans="2:21" s="22" customFormat="1" x14ac:dyDescent="0.25">
      <c r="B116" s="136" t="s">
        <v>9</v>
      </c>
      <c r="C116" s="364"/>
      <c r="D116" s="364"/>
      <c r="E116" s="364"/>
      <c r="F116" s="370"/>
      <c r="G116" s="363"/>
      <c r="H116" s="64">
        <f t="shared" si="10"/>
        <v>0.207756</v>
      </c>
      <c r="I116" s="364"/>
      <c r="J116" s="364"/>
      <c r="K116" s="364"/>
      <c r="L116" s="363"/>
      <c r="M116" s="374"/>
      <c r="N116" s="363"/>
      <c r="O116" s="37">
        <f>H116+I113+J113+K113</f>
        <v>0.333096</v>
      </c>
      <c r="P116" s="376"/>
      <c r="Q116" s="35">
        <f t="shared" si="11"/>
        <v>2.2100000000000002E-2</v>
      </c>
      <c r="R116" s="364"/>
      <c r="S116" s="37">
        <f>+P113+Q116+R113</f>
        <v>4.2086999999999999E-2</v>
      </c>
      <c r="T116" s="287">
        <f>F113+O116+S116</f>
        <v>0.79762999999999995</v>
      </c>
    </row>
    <row r="117" spans="2:21" s="22" customFormat="1" x14ac:dyDescent="0.25">
      <c r="B117" s="136" t="s">
        <v>10</v>
      </c>
      <c r="C117" s="364"/>
      <c r="D117" s="364"/>
      <c r="E117" s="364"/>
      <c r="F117" s="370"/>
      <c r="G117" s="363"/>
      <c r="H117" s="64">
        <f t="shared" si="10"/>
        <v>0.15523699999999999</v>
      </c>
      <c r="I117" s="364"/>
      <c r="J117" s="364"/>
      <c r="K117" s="364"/>
      <c r="L117" s="363"/>
      <c r="M117" s="374"/>
      <c r="N117" s="363"/>
      <c r="O117" s="37">
        <f>H117+I113+J113+K113</f>
        <v>0.28057700000000002</v>
      </c>
      <c r="P117" s="376"/>
      <c r="Q117" s="35">
        <f t="shared" si="11"/>
        <v>1.5800000000000002E-2</v>
      </c>
      <c r="R117" s="364"/>
      <c r="S117" s="37">
        <f>+P113+Q117+R113</f>
        <v>3.5786999999999999E-2</v>
      </c>
      <c r="T117" s="287">
        <f>F113+O117+S117</f>
        <v>0.738811</v>
      </c>
    </row>
    <row r="118" spans="2:21" s="22" customFormat="1" x14ac:dyDescent="0.25">
      <c r="B118" s="136" t="s">
        <v>11</v>
      </c>
      <c r="C118" s="365"/>
      <c r="D118" s="365"/>
      <c r="E118" s="365"/>
      <c r="F118" s="371"/>
      <c r="G118" s="366"/>
      <c r="H118" s="64">
        <f t="shared" si="10"/>
        <v>7.8634000000000009E-2</v>
      </c>
      <c r="I118" s="365"/>
      <c r="J118" s="365"/>
      <c r="K118" s="365"/>
      <c r="L118" s="366"/>
      <c r="M118" s="375"/>
      <c r="N118" s="366"/>
      <c r="O118" s="37">
        <f>H118+I113+J113+K113</f>
        <v>0.20397400000000002</v>
      </c>
      <c r="P118" s="377"/>
      <c r="Q118" s="38">
        <f t="shared" si="11"/>
        <v>6.6E-3</v>
      </c>
      <c r="R118" s="365"/>
      <c r="S118" s="37">
        <f>+P113+Q118+R113</f>
        <v>2.6587E-2</v>
      </c>
      <c r="T118" s="287">
        <f>F113+O118+S118</f>
        <v>0.65300800000000003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3" t="s">
        <v>26</v>
      </c>
      <c r="D120" s="363" t="s">
        <v>26</v>
      </c>
      <c r="E120" s="361">
        <f>D173</f>
        <v>58.93</v>
      </c>
      <c r="F120" s="359">
        <f>SUM(C120:E122)</f>
        <v>58.93</v>
      </c>
      <c r="G120" s="43">
        <f>H175</f>
        <v>96.38</v>
      </c>
      <c r="H120" s="363" t="s">
        <v>26</v>
      </c>
      <c r="I120" s="363" t="s">
        <v>26</v>
      </c>
      <c r="J120" s="363" t="s">
        <v>26</v>
      </c>
      <c r="K120" s="363" t="s">
        <v>26</v>
      </c>
      <c r="L120" s="361">
        <f>H187</f>
        <v>0</v>
      </c>
      <c r="M120" s="372">
        <f>H188</f>
        <v>0</v>
      </c>
      <c r="N120" s="361">
        <f>H189</f>
        <v>0</v>
      </c>
      <c r="O120" s="45">
        <f>G120+L120+M120+N120</f>
        <v>96.38</v>
      </c>
      <c r="P120" s="363" t="s">
        <v>26</v>
      </c>
      <c r="Q120" s="361">
        <f>D193</f>
        <v>-23.13</v>
      </c>
      <c r="R120" s="363" t="s">
        <v>26</v>
      </c>
      <c r="S120" s="359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4"/>
      <c r="D121" s="364"/>
      <c r="E121" s="361"/>
      <c r="F121" s="359"/>
      <c r="G121" s="43">
        <f>H176</f>
        <v>647.40000000000009</v>
      </c>
      <c r="H121" s="364"/>
      <c r="I121" s="364"/>
      <c r="J121" s="364"/>
      <c r="K121" s="364"/>
      <c r="L121" s="361"/>
      <c r="M121" s="372"/>
      <c r="N121" s="361"/>
      <c r="O121" s="138">
        <f>G121+L120+M120+N120</f>
        <v>647.40000000000009</v>
      </c>
      <c r="P121" s="364"/>
      <c r="Q121" s="361"/>
      <c r="R121" s="364"/>
      <c r="S121" s="359"/>
      <c r="T121" s="290">
        <f>F120+O121+S120</f>
        <v>683.2</v>
      </c>
    </row>
    <row r="122" spans="2:21" s="22" customFormat="1" x14ac:dyDescent="0.25">
      <c r="B122" s="131" t="s">
        <v>19</v>
      </c>
      <c r="C122" s="365"/>
      <c r="D122" s="365"/>
      <c r="E122" s="362"/>
      <c r="F122" s="360"/>
      <c r="G122" s="46">
        <f>H177</f>
        <v>1457.5</v>
      </c>
      <c r="H122" s="365"/>
      <c r="I122" s="365"/>
      <c r="J122" s="365"/>
      <c r="K122" s="365"/>
      <c r="L122" s="362"/>
      <c r="M122" s="373"/>
      <c r="N122" s="362"/>
      <c r="O122" s="139">
        <f>G122+L120+M120+N120</f>
        <v>1457.5</v>
      </c>
      <c r="P122" s="365"/>
      <c r="Q122" s="362"/>
      <c r="R122" s="365"/>
      <c r="S122" s="360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8"/>
    </row>
    <row r="129" spans="2:20" s="22" customFormat="1" ht="15" customHeight="1" x14ac:dyDescent="0.25">
      <c r="B129" s="126" t="s">
        <v>72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4">
        <f>ROUND(B15*C171,6)</f>
        <v>0.37886199999999998</v>
      </c>
      <c r="D131" s="364">
        <f>ROUND(B15*C172,6)</f>
        <v>3.5638999999999997E-2</v>
      </c>
      <c r="E131" s="364">
        <f>C173</f>
        <v>7.9459999999999999E-3</v>
      </c>
      <c r="F131" s="370">
        <f>SUM(C131:E136)</f>
        <v>0.42244699999999996</v>
      </c>
      <c r="G131" s="363" t="s">
        <v>26</v>
      </c>
      <c r="H131" s="64">
        <f>I178</f>
        <v>0</v>
      </c>
      <c r="I131" s="364">
        <f>ROUND(B15*I184,6)</f>
        <v>0.109699</v>
      </c>
      <c r="J131" s="364">
        <f>C185</f>
        <v>1.186E-3</v>
      </c>
      <c r="K131" s="364">
        <f>C186</f>
        <v>1.4455000000000001E-2</v>
      </c>
      <c r="L131" s="363" t="s">
        <v>26</v>
      </c>
      <c r="M131" s="363" t="s">
        <v>26</v>
      </c>
      <c r="N131" s="363" t="s">
        <v>26</v>
      </c>
      <c r="O131" s="37">
        <f>H131+I131+J131+K131</f>
        <v>0.12534000000000001</v>
      </c>
      <c r="P131" s="364">
        <f>C192</f>
        <v>1.2695E-2</v>
      </c>
      <c r="Q131" s="35">
        <f>C193</f>
        <v>0</v>
      </c>
      <c r="R131" s="364">
        <f>C199</f>
        <v>7.2920000000000007E-3</v>
      </c>
      <c r="S131" s="37">
        <f>P131+Q131+R131</f>
        <v>1.9987000000000001E-2</v>
      </c>
      <c r="T131" s="287">
        <f>F131+O131+S131</f>
        <v>0.567774</v>
      </c>
    </row>
    <row r="132" spans="2:20" s="22" customFormat="1" x14ac:dyDescent="0.25">
      <c r="B132" s="136" t="s">
        <v>46</v>
      </c>
      <c r="C132" s="364"/>
      <c r="D132" s="364"/>
      <c r="E132" s="364"/>
      <c r="F132" s="370"/>
      <c r="G132" s="363"/>
      <c r="H132" s="64">
        <f t="shared" ref="H132:H136" si="12">I179</f>
        <v>0.22603600000000001</v>
      </c>
      <c r="I132" s="364"/>
      <c r="J132" s="364"/>
      <c r="K132" s="364"/>
      <c r="L132" s="363"/>
      <c r="M132" s="363"/>
      <c r="N132" s="363"/>
      <c r="O132" s="37">
        <f>H132+I131+J131+K131</f>
        <v>0.35137600000000002</v>
      </c>
      <c r="P132" s="364"/>
      <c r="Q132" s="35">
        <f t="shared" ref="Q132:Q136" si="13">C194</f>
        <v>4.6199999999999998E-2</v>
      </c>
      <c r="R132" s="364"/>
      <c r="S132" s="37">
        <f>P131+Q132+R131</f>
        <v>6.6186999999999996E-2</v>
      </c>
      <c r="T132" s="287">
        <f>F131+O132+S132</f>
        <v>0.84000999999999992</v>
      </c>
    </row>
    <row r="133" spans="2:20" s="22" customFormat="1" x14ac:dyDescent="0.25">
      <c r="B133" s="136" t="s">
        <v>8</v>
      </c>
      <c r="C133" s="364"/>
      <c r="D133" s="364"/>
      <c r="E133" s="364"/>
      <c r="F133" s="370"/>
      <c r="G133" s="363"/>
      <c r="H133" s="64">
        <f t="shared" si="12"/>
        <v>0.20688600000000001</v>
      </c>
      <c r="I133" s="364"/>
      <c r="J133" s="364"/>
      <c r="K133" s="364"/>
      <c r="L133" s="363"/>
      <c r="M133" s="363"/>
      <c r="N133" s="363"/>
      <c r="O133" s="37">
        <f>H133+I131+J131+K131</f>
        <v>0.33222600000000002</v>
      </c>
      <c r="P133" s="364"/>
      <c r="Q133" s="35">
        <f t="shared" si="13"/>
        <v>2.7300000000000001E-2</v>
      </c>
      <c r="R133" s="364"/>
      <c r="S133" s="37">
        <f>P131+Q133+R131</f>
        <v>4.7287000000000003E-2</v>
      </c>
      <c r="T133" s="287">
        <f>F131+O133+S133</f>
        <v>0.8019599999999999</v>
      </c>
    </row>
    <row r="134" spans="2:20" s="22" customFormat="1" x14ac:dyDescent="0.25">
      <c r="B134" s="136" t="s">
        <v>9</v>
      </c>
      <c r="C134" s="364"/>
      <c r="D134" s="364"/>
      <c r="E134" s="364"/>
      <c r="F134" s="370"/>
      <c r="G134" s="363"/>
      <c r="H134" s="64">
        <f t="shared" si="12"/>
        <v>0.207756</v>
      </c>
      <c r="I134" s="364"/>
      <c r="J134" s="364"/>
      <c r="K134" s="364"/>
      <c r="L134" s="363"/>
      <c r="M134" s="363"/>
      <c r="N134" s="363"/>
      <c r="O134" s="37">
        <f>H134+I131+J131+K131</f>
        <v>0.333096</v>
      </c>
      <c r="P134" s="364"/>
      <c r="Q134" s="35">
        <f t="shared" si="13"/>
        <v>2.2100000000000002E-2</v>
      </c>
      <c r="R134" s="364"/>
      <c r="S134" s="37">
        <f>P131+Q134+R131</f>
        <v>4.2086999999999999E-2</v>
      </c>
      <c r="T134" s="287">
        <f>F131+O134+S134</f>
        <v>0.79762999999999995</v>
      </c>
    </row>
    <row r="135" spans="2:20" s="22" customFormat="1" x14ac:dyDescent="0.25">
      <c r="B135" s="136" t="s">
        <v>10</v>
      </c>
      <c r="C135" s="364"/>
      <c r="D135" s="364"/>
      <c r="E135" s="364"/>
      <c r="F135" s="370"/>
      <c r="G135" s="363"/>
      <c r="H135" s="64">
        <f t="shared" si="12"/>
        <v>0.15523699999999999</v>
      </c>
      <c r="I135" s="364"/>
      <c r="J135" s="364"/>
      <c r="K135" s="364"/>
      <c r="L135" s="363"/>
      <c r="M135" s="363"/>
      <c r="N135" s="363"/>
      <c r="O135" s="37">
        <f>H135+I131+J131+K131</f>
        <v>0.28057700000000002</v>
      </c>
      <c r="P135" s="364"/>
      <c r="Q135" s="35">
        <f t="shared" si="13"/>
        <v>1.5800000000000002E-2</v>
      </c>
      <c r="R135" s="364"/>
      <c r="S135" s="37">
        <f>P131+Q135+R131</f>
        <v>3.5786999999999999E-2</v>
      </c>
      <c r="T135" s="287">
        <f>F131+O135+S135</f>
        <v>0.738811</v>
      </c>
    </row>
    <row r="136" spans="2:20" s="22" customFormat="1" x14ac:dyDescent="0.25">
      <c r="B136" s="140" t="s">
        <v>11</v>
      </c>
      <c r="C136" s="365"/>
      <c r="D136" s="365"/>
      <c r="E136" s="365"/>
      <c r="F136" s="371"/>
      <c r="G136" s="366"/>
      <c r="H136" s="68">
        <f t="shared" si="12"/>
        <v>7.8634000000000009E-2</v>
      </c>
      <c r="I136" s="365"/>
      <c r="J136" s="365"/>
      <c r="K136" s="365"/>
      <c r="L136" s="366"/>
      <c r="M136" s="366"/>
      <c r="N136" s="366"/>
      <c r="O136" s="69">
        <f>H136+I131+J131+K131</f>
        <v>0.20397400000000002</v>
      </c>
      <c r="P136" s="365"/>
      <c r="Q136" s="38">
        <f t="shared" si="13"/>
        <v>6.6E-3</v>
      </c>
      <c r="R136" s="365"/>
      <c r="S136" s="69">
        <f>P131+Q136+R131</f>
        <v>2.6587E-2</v>
      </c>
      <c r="T136" s="315">
        <f>F131+O136+S136</f>
        <v>0.65300800000000003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3" t="s">
        <v>26</v>
      </c>
      <c r="D138" s="363" t="s">
        <v>26</v>
      </c>
      <c r="E138" s="361">
        <f>D173</f>
        <v>58.93</v>
      </c>
      <c r="F138" s="359">
        <f>SUM(C138:E140)</f>
        <v>58.93</v>
      </c>
      <c r="G138" s="43">
        <f>I175</f>
        <v>3728.62</v>
      </c>
      <c r="H138" s="363" t="s">
        <v>26</v>
      </c>
      <c r="I138" s="363" t="s">
        <v>26</v>
      </c>
      <c r="J138" s="363" t="s">
        <v>26</v>
      </c>
      <c r="K138" s="363" t="s">
        <v>26</v>
      </c>
      <c r="L138" s="361">
        <f>I187</f>
        <v>0</v>
      </c>
      <c r="M138" s="361">
        <f>I188</f>
        <v>0</v>
      </c>
      <c r="N138" s="361">
        <f>I189</f>
        <v>-3632.24</v>
      </c>
      <c r="O138" s="45">
        <f>G138+L138+M138+N138</f>
        <v>96.380000000000109</v>
      </c>
      <c r="P138" s="363" t="s">
        <v>26</v>
      </c>
      <c r="Q138" s="361">
        <f>D193</f>
        <v>-23.13</v>
      </c>
      <c r="R138" s="363" t="s">
        <v>26</v>
      </c>
      <c r="S138" s="359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4"/>
      <c r="D139" s="364"/>
      <c r="E139" s="361"/>
      <c r="F139" s="359"/>
      <c r="G139" s="43">
        <f t="shared" ref="G139:G140" si="14">I176</f>
        <v>4279.6399999999994</v>
      </c>
      <c r="H139" s="364"/>
      <c r="I139" s="364"/>
      <c r="J139" s="364"/>
      <c r="K139" s="364"/>
      <c r="L139" s="361"/>
      <c r="M139" s="361"/>
      <c r="N139" s="361"/>
      <c r="O139" s="138">
        <f>G139+L138+M138+N138</f>
        <v>647.39999999999964</v>
      </c>
      <c r="P139" s="364"/>
      <c r="Q139" s="361"/>
      <c r="R139" s="364"/>
      <c r="S139" s="359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5"/>
      <c r="D140" s="365"/>
      <c r="E140" s="362"/>
      <c r="F140" s="360"/>
      <c r="G140" s="46">
        <f t="shared" si="14"/>
        <v>5089.74</v>
      </c>
      <c r="H140" s="365"/>
      <c r="I140" s="365"/>
      <c r="J140" s="365"/>
      <c r="K140" s="365"/>
      <c r="L140" s="362"/>
      <c r="M140" s="362"/>
      <c r="N140" s="362"/>
      <c r="O140" s="139">
        <f>G140+L138+M138+N138</f>
        <v>1457.5</v>
      </c>
      <c r="P140" s="365"/>
      <c r="Q140" s="362"/>
      <c r="R140" s="365"/>
      <c r="S140" s="360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9.8354719999999993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E7CCF-B98E-46E4-BC63-2A8D33E09003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70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71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8"/>
    </row>
    <row r="21" spans="2:21" s="89" customFormat="1" ht="15" customHeight="1" x14ac:dyDescent="0.25">
      <c r="B21" s="126" t="s">
        <v>70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4">
        <f>ROUND(B15*C171,6)</f>
        <v>0.386328</v>
      </c>
      <c r="D23" s="364">
        <f>ROUND(B15*C172,6)</f>
        <v>3.5638999999999997E-2</v>
      </c>
      <c r="E23" s="364">
        <f>C173</f>
        <v>7.9459999999999999E-3</v>
      </c>
      <c r="F23" s="370">
        <f>SUM(C23:E28)</f>
        <v>0.42991299999999999</v>
      </c>
      <c r="G23" s="363" t="s">
        <v>26</v>
      </c>
      <c r="H23" s="94">
        <f t="shared" ref="H23:H28" si="0">C178</f>
        <v>0</v>
      </c>
      <c r="I23" s="364">
        <f>ROUND(B15*C184,6)</f>
        <v>0.109699</v>
      </c>
      <c r="J23" s="364">
        <f>C185</f>
        <v>1.186E-3</v>
      </c>
      <c r="K23" s="364">
        <f>C186</f>
        <v>1.4455000000000001E-2</v>
      </c>
      <c r="L23" s="363" t="s">
        <v>26</v>
      </c>
      <c r="M23" s="374" t="s">
        <v>26</v>
      </c>
      <c r="N23" s="363" t="s">
        <v>26</v>
      </c>
      <c r="O23" s="36">
        <f>H23+I23+J23+K23</f>
        <v>0.12534000000000001</v>
      </c>
      <c r="P23" s="364">
        <f>C192</f>
        <v>1.2695E-2</v>
      </c>
      <c r="Q23" s="35">
        <f t="shared" ref="Q23:Q28" si="1">C193</f>
        <v>0</v>
      </c>
      <c r="R23" s="364">
        <f>C199</f>
        <v>7.2920000000000007E-3</v>
      </c>
      <c r="S23" s="37">
        <f>+P23+Q23+R23</f>
        <v>1.9987000000000001E-2</v>
      </c>
      <c r="T23" s="287">
        <f>F23+O23+S23</f>
        <v>0.57523999999999997</v>
      </c>
      <c r="U23" s="95"/>
    </row>
    <row r="24" spans="2:21" s="22" customFormat="1" ht="12.75" customHeight="1" x14ac:dyDescent="0.25">
      <c r="B24" s="136" t="s">
        <v>46</v>
      </c>
      <c r="C24" s="364"/>
      <c r="D24" s="364"/>
      <c r="E24" s="364"/>
      <c r="F24" s="370"/>
      <c r="G24" s="363"/>
      <c r="H24" s="94">
        <f t="shared" si="0"/>
        <v>9.4791000000000014E-2</v>
      </c>
      <c r="I24" s="364"/>
      <c r="J24" s="364"/>
      <c r="K24" s="364"/>
      <c r="L24" s="363"/>
      <c r="M24" s="374"/>
      <c r="N24" s="363"/>
      <c r="O24" s="36">
        <f>H24+I23+J23+K23</f>
        <v>0.22013099999999999</v>
      </c>
      <c r="P24" s="364"/>
      <c r="Q24" s="35">
        <f t="shared" si="1"/>
        <v>4.6199999999999998E-2</v>
      </c>
      <c r="R24" s="364"/>
      <c r="S24" s="37">
        <f>+P23+Q24+R23</f>
        <v>6.6186999999999996E-2</v>
      </c>
      <c r="T24" s="287">
        <f>F23+O24+S24</f>
        <v>0.71623099999999995</v>
      </c>
      <c r="U24" s="95"/>
    </row>
    <row r="25" spans="2:21" s="22" customFormat="1" ht="12.75" customHeight="1" x14ac:dyDescent="0.25">
      <c r="B25" s="136" t="s">
        <v>8</v>
      </c>
      <c r="C25" s="364"/>
      <c r="D25" s="364"/>
      <c r="E25" s="364"/>
      <c r="F25" s="370"/>
      <c r="G25" s="363"/>
      <c r="H25" s="94">
        <f t="shared" si="0"/>
        <v>8.6760000000000004E-2</v>
      </c>
      <c r="I25" s="364"/>
      <c r="J25" s="364"/>
      <c r="K25" s="364"/>
      <c r="L25" s="363"/>
      <c r="M25" s="374"/>
      <c r="N25" s="363"/>
      <c r="O25" s="36">
        <f>H25+I23+J23+K23</f>
        <v>0.21209999999999998</v>
      </c>
      <c r="P25" s="364"/>
      <c r="Q25" s="35">
        <f t="shared" si="1"/>
        <v>2.7300000000000001E-2</v>
      </c>
      <c r="R25" s="364"/>
      <c r="S25" s="37">
        <f>+P23+Q25+R23</f>
        <v>4.7287000000000003E-2</v>
      </c>
      <c r="T25" s="287">
        <f>F23+O25+S25</f>
        <v>0.68929999999999991</v>
      </c>
      <c r="U25" s="95"/>
    </row>
    <row r="26" spans="2:21" s="22" customFormat="1" ht="12.75" customHeight="1" x14ac:dyDescent="0.25">
      <c r="B26" s="136" t="s">
        <v>9</v>
      </c>
      <c r="C26" s="364"/>
      <c r="D26" s="364"/>
      <c r="E26" s="364"/>
      <c r="F26" s="370"/>
      <c r="G26" s="363"/>
      <c r="H26" s="94">
        <f t="shared" si="0"/>
        <v>8.7125000000000008E-2</v>
      </c>
      <c r="I26" s="364"/>
      <c r="J26" s="364"/>
      <c r="K26" s="364"/>
      <c r="L26" s="363"/>
      <c r="M26" s="374"/>
      <c r="N26" s="363"/>
      <c r="O26" s="36">
        <f>H26+I23+J23+K23</f>
        <v>0.21246499999999999</v>
      </c>
      <c r="P26" s="364"/>
      <c r="Q26" s="35">
        <f t="shared" si="1"/>
        <v>2.2100000000000002E-2</v>
      </c>
      <c r="R26" s="364"/>
      <c r="S26" s="37">
        <f>+P23+Q26+R23</f>
        <v>4.2086999999999999E-2</v>
      </c>
      <c r="T26" s="287">
        <f>F23+O26+S26</f>
        <v>0.68446499999999999</v>
      </c>
      <c r="U26" s="95"/>
    </row>
    <row r="27" spans="2:21" s="22" customFormat="1" ht="12.75" customHeight="1" x14ac:dyDescent="0.25">
      <c r="B27" s="136" t="s">
        <v>10</v>
      </c>
      <c r="C27" s="364"/>
      <c r="D27" s="364"/>
      <c r="E27" s="364"/>
      <c r="F27" s="370"/>
      <c r="G27" s="363"/>
      <c r="H27" s="94">
        <f t="shared" si="0"/>
        <v>6.5099999999999991E-2</v>
      </c>
      <c r="I27" s="364"/>
      <c r="J27" s="364"/>
      <c r="K27" s="364"/>
      <c r="L27" s="363"/>
      <c r="M27" s="374"/>
      <c r="N27" s="363"/>
      <c r="O27" s="36">
        <f>H27+I23+J23+K23</f>
        <v>0.19043999999999997</v>
      </c>
      <c r="P27" s="364"/>
      <c r="Q27" s="35">
        <f t="shared" si="1"/>
        <v>1.5800000000000002E-2</v>
      </c>
      <c r="R27" s="364"/>
      <c r="S27" s="37">
        <f>+P23+Q27+R23</f>
        <v>3.5786999999999999E-2</v>
      </c>
      <c r="T27" s="287">
        <f>F23+O27+S27</f>
        <v>0.65613999999999995</v>
      </c>
      <c r="U27" s="95"/>
    </row>
    <row r="28" spans="2:21" s="22" customFormat="1" ht="12.75" customHeight="1" x14ac:dyDescent="0.25">
      <c r="B28" s="136" t="s">
        <v>11</v>
      </c>
      <c r="C28" s="365"/>
      <c r="D28" s="365"/>
      <c r="E28" s="365"/>
      <c r="F28" s="371"/>
      <c r="G28" s="366"/>
      <c r="H28" s="94">
        <f t="shared" si="0"/>
        <v>3.2975999999999998E-2</v>
      </c>
      <c r="I28" s="365"/>
      <c r="J28" s="365"/>
      <c r="K28" s="365"/>
      <c r="L28" s="366"/>
      <c r="M28" s="375"/>
      <c r="N28" s="366"/>
      <c r="O28" s="36">
        <f>H28+I23+J23+K23</f>
        <v>0.15831599999999998</v>
      </c>
      <c r="P28" s="365"/>
      <c r="Q28" s="38">
        <f t="shared" si="1"/>
        <v>6.6E-3</v>
      </c>
      <c r="R28" s="365"/>
      <c r="S28" s="37">
        <f>+P23+Q28+R23</f>
        <v>2.6587E-2</v>
      </c>
      <c r="T28" s="287">
        <f>F23+O28+S28</f>
        <v>0.61481600000000003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3" t="s">
        <v>26</v>
      </c>
      <c r="D30" s="363" t="s">
        <v>26</v>
      </c>
      <c r="E30" s="361">
        <f>D173</f>
        <v>58.93</v>
      </c>
      <c r="F30" s="359">
        <f>SUM(C30:E32)</f>
        <v>58.93</v>
      </c>
      <c r="G30" s="43">
        <f>C175</f>
        <v>77.95</v>
      </c>
      <c r="H30" s="363" t="s">
        <v>26</v>
      </c>
      <c r="I30" s="363" t="s">
        <v>26</v>
      </c>
      <c r="J30" s="363" t="s">
        <v>26</v>
      </c>
      <c r="K30" s="363" t="s">
        <v>26</v>
      </c>
      <c r="L30" s="361">
        <f>C187</f>
        <v>-0.03</v>
      </c>
      <c r="M30" s="372">
        <f>C188</f>
        <v>0.08</v>
      </c>
      <c r="N30" s="361">
        <f>C189</f>
        <v>0</v>
      </c>
      <c r="O30" s="45">
        <f>G30+L30+M30+N30</f>
        <v>78</v>
      </c>
      <c r="P30" s="363" t="s">
        <v>26</v>
      </c>
      <c r="Q30" s="361">
        <f>D193</f>
        <v>-23.13</v>
      </c>
      <c r="R30" s="363" t="s">
        <v>26</v>
      </c>
      <c r="S30" s="359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4"/>
      <c r="D31" s="364"/>
      <c r="E31" s="361"/>
      <c r="F31" s="359"/>
      <c r="G31" s="43">
        <f>C176</f>
        <v>537.88</v>
      </c>
      <c r="H31" s="364"/>
      <c r="I31" s="364"/>
      <c r="J31" s="364"/>
      <c r="K31" s="364"/>
      <c r="L31" s="361"/>
      <c r="M31" s="372"/>
      <c r="N31" s="361"/>
      <c r="O31" s="138">
        <f>G31+L30+M30+N30</f>
        <v>537.93000000000006</v>
      </c>
      <c r="P31" s="364"/>
      <c r="Q31" s="361"/>
      <c r="R31" s="364"/>
      <c r="S31" s="359"/>
      <c r="T31" s="290">
        <f>F30+O31+S30</f>
        <v>573.73</v>
      </c>
    </row>
    <row r="32" spans="2:21" s="22" customFormat="1" x14ac:dyDescent="0.25">
      <c r="B32" s="131" t="s">
        <v>19</v>
      </c>
      <c r="C32" s="365"/>
      <c r="D32" s="365"/>
      <c r="E32" s="362"/>
      <c r="F32" s="360"/>
      <c r="G32" s="46">
        <f>C177</f>
        <v>1137.8000000000002</v>
      </c>
      <c r="H32" s="365"/>
      <c r="I32" s="365"/>
      <c r="J32" s="365"/>
      <c r="K32" s="365"/>
      <c r="L32" s="362"/>
      <c r="M32" s="373"/>
      <c r="N32" s="362"/>
      <c r="O32" s="139">
        <f>G32+L30+M30+N30</f>
        <v>1137.8500000000001</v>
      </c>
      <c r="P32" s="365"/>
      <c r="Q32" s="362"/>
      <c r="R32" s="365"/>
      <c r="S32" s="360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8"/>
    </row>
    <row r="39" spans="2:21" s="22" customFormat="1" ht="15" customHeight="1" x14ac:dyDescent="0.25">
      <c r="B39" s="126" t="s">
        <v>70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4">
        <f>ROUND(B15*C171,6)</f>
        <v>0.386328</v>
      </c>
      <c r="D41" s="364">
        <f>ROUND(B15*C172,6)</f>
        <v>3.5638999999999997E-2</v>
      </c>
      <c r="E41" s="364">
        <f>C173</f>
        <v>7.9459999999999999E-3</v>
      </c>
      <c r="F41" s="378">
        <f>SUM(C41:E46)</f>
        <v>0.42991299999999999</v>
      </c>
      <c r="G41" s="363" t="s">
        <v>26</v>
      </c>
      <c r="H41" s="55">
        <f t="shared" ref="H41:H46" si="2">D178</f>
        <v>0</v>
      </c>
      <c r="I41" s="364">
        <f>ROUND(B15*D184,6)</f>
        <v>0.109699</v>
      </c>
      <c r="J41" s="364">
        <f>C185</f>
        <v>1.186E-3</v>
      </c>
      <c r="K41" s="364">
        <f>C186</f>
        <v>1.4455000000000001E-2</v>
      </c>
      <c r="L41" s="363" t="s">
        <v>26</v>
      </c>
      <c r="M41" s="363" t="s">
        <v>26</v>
      </c>
      <c r="N41" s="363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4">
        <f>C199</f>
        <v>7.2920000000000007E-3</v>
      </c>
      <c r="S41" s="37">
        <f>+P41+Q41+R41</f>
        <v>1.9987000000000001E-2</v>
      </c>
      <c r="T41" s="307">
        <f>F41+O41+S41</f>
        <v>0.57523999999999997</v>
      </c>
    </row>
    <row r="42" spans="2:21" s="22" customFormat="1" x14ac:dyDescent="0.25">
      <c r="B42" s="136" t="s">
        <v>46</v>
      </c>
      <c r="C42" s="364"/>
      <c r="D42" s="364"/>
      <c r="E42" s="364"/>
      <c r="F42" s="378"/>
      <c r="G42" s="363"/>
      <c r="H42" s="55">
        <f t="shared" si="2"/>
        <v>6.9823999999999997E-2</v>
      </c>
      <c r="I42" s="364"/>
      <c r="J42" s="364"/>
      <c r="K42" s="364"/>
      <c r="L42" s="363"/>
      <c r="M42" s="363"/>
      <c r="N42" s="363"/>
      <c r="O42" s="56">
        <f>H42+I41+J41+K41</f>
        <v>0.19516399999999998</v>
      </c>
      <c r="P42" s="376"/>
      <c r="Q42" s="57">
        <f t="shared" si="3"/>
        <v>4.6199999999999998E-2</v>
      </c>
      <c r="R42" s="364"/>
      <c r="S42" s="37">
        <f>+P41+Q42+R41</f>
        <v>6.6186999999999996E-2</v>
      </c>
      <c r="T42" s="307">
        <f>F41+O42+S42</f>
        <v>0.69126399999999999</v>
      </c>
    </row>
    <row r="43" spans="2:21" s="22" customFormat="1" x14ac:dyDescent="0.25">
      <c r="B43" s="136" t="s">
        <v>8</v>
      </c>
      <c r="C43" s="364"/>
      <c r="D43" s="364"/>
      <c r="E43" s="364"/>
      <c r="F43" s="378"/>
      <c r="G43" s="363"/>
      <c r="H43" s="55">
        <f t="shared" si="2"/>
        <v>6.3909000000000007E-2</v>
      </c>
      <c r="I43" s="364"/>
      <c r="J43" s="364"/>
      <c r="K43" s="364"/>
      <c r="L43" s="363"/>
      <c r="M43" s="363"/>
      <c r="N43" s="363"/>
      <c r="O43" s="56">
        <f>H43+I41+J41+K41</f>
        <v>0.189249</v>
      </c>
      <c r="P43" s="376"/>
      <c r="Q43" s="57">
        <f t="shared" si="3"/>
        <v>2.7300000000000001E-2</v>
      </c>
      <c r="R43" s="364"/>
      <c r="S43" s="37">
        <f>+P41+Q43+R41</f>
        <v>4.7287000000000003E-2</v>
      </c>
      <c r="T43" s="307">
        <f>F41+O43+S43</f>
        <v>0.66644899999999996</v>
      </c>
    </row>
    <row r="44" spans="2:21" s="22" customFormat="1" x14ac:dyDescent="0.25">
      <c r="B44" s="136" t="s">
        <v>9</v>
      </c>
      <c r="C44" s="364"/>
      <c r="D44" s="364"/>
      <c r="E44" s="364"/>
      <c r="F44" s="378"/>
      <c r="G44" s="363"/>
      <c r="H44" s="55">
        <f t="shared" si="2"/>
        <v>6.4177999999999999E-2</v>
      </c>
      <c r="I44" s="364"/>
      <c r="J44" s="364"/>
      <c r="K44" s="364"/>
      <c r="L44" s="363"/>
      <c r="M44" s="363"/>
      <c r="N44" s="363"/>
      <c r="O44" s="56">
        <f>H44+I41+J41+K41</f>
        <v>0.18951799999999999</v>
      </c>
      <c r="P44" s="376"/>
      <c r="Q44" s="57">
        <f t="shared" si="3"/>
        <v>2.2100000000000002E-2</v>
      </c>
      <c r="R44" s="364"/>
      <c r="S44" s="37">
        <f>+P41+Q44+R41</f>
        <v>4.2086999999999999E-2</v>
      </c>
      <c r="T44" s="307">
        <f>F41+O44+S44</f>
        <v>0.66151799999999994</v>
      </c>
    </row>
    <row r="45" spans="2:21" s="22" customFormat="1" x14ac:dyDescent="0.25">
      <c r="B45" s="136" t="s">
        <v>10</v>
      </c>
      <c r="C45" s="364"/>
      <c r="D45" s="364"/>
      <c r="E45" s="364"/>
      <c r="F45" s="378"/>
      <c r="G45" s="363"/>
      <c r="H45" s="55">
        <f t="shared" si="2"/>
        <v>4.7953999999999997E-2</v>
      </c>
      <c r="I45" s="364"/>
      <c r="J45" s="364"/>
      <c r="K45" s="364"/>
      <c r="L45" s="363"/>
      <c r="M45" s="363"/>
      <c r="N45" s="363"/>
      <c r="O45" s="56">
        <f>H45+I41+J41+K41</f>
        <v>0.17329399999999998</v>
      </c>
      <c r="P45" s="376"/>
      <c r="Q45" s="57">
        <f t="shared" si="3"/>
        <v>1.5800000000000002E-2</v>
      </c>
      <c r="R45" s="364"/>
      <c r="S45" s="37">
        <f>+P41+Q45+R41</f>
        <v>3.5786999999999999E-2</v>
      </c>
      <c r="T45" s="307">
        <f>F41+O45+S45</f>
        <v>0.63899399999999995</v>
      </c>
    </row>
    <row r="46" spans="2:21" s="22" customFormat="1" x14ac:dyDescent="0.25">
      <c r="B46" s="136" t="s">
        <v>11</v>
      </c>
      <c r="C46" s="365"/>
      <c r="D46" s="365"/>
      <c r="E46" s="365"/>
      <c r="F46" s="379"/>
      <c r="G46" s="366"/>
      <c r="H46" s="55">
        <f t="shared" si="2"/>
        <v>2.4291E-2</v>
      </c>
      <c r="I46" s="365"/>
      <c r="J46" s="365"/>
      <c r="K46" s="365"/>
      <c r="L46" s="366"/>
      <c r="M46" s="366"/>
      <c r="N46" s="366"/>
      <c r="O46" s="56">
        <f>H46+I41+J41+K41</f>
        <v>0.14963099999999999</v>
      </c>
      <c r="P46" s="377"/>
      <c r="Q46" s="58">
        <f t="shared" si="3"/>
        <v>6.6E-3</v>
      </c>
      <c r="R46" s="365"/>
      <c r="S46" s="37">
        <f>+P41+Q46+R41</f>
        <v>2.6587E-2</v>
      </c>
      <c r="T46" s="307">
        <f>F41+O46+S46</f>
        <v>0.60613099999999998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3" t="s">
        <v>26</v>
      </c>
      <c r="D48" s="363" t="s">
        <v>26</v>
      </c>
      <c r="E48" s="361">
        <f>D173</f>
        <v>58.93</v>
      </c>
      <c r="F48" s="359">
        <f>SUM(C48:E50)</f>
        <v>58.93</v>
      </c>
      <c r="G48" s="44">
        <f>D175</f>
        <v>67.39</v>
      </c>
      <c r="H48" s="363" t="s">
        <v>26</v>
      </c>
      <c r="I48" s="363" t="s">
        <v>26</v>
      </c>
      <c r="J48" s="363" t="s">
        <v>26</v>
      </c>
      <c r="K48" s="363" t="s">
        <v>26</v>
      </c>
      <c r="L48" s="361">
        <f>D187</f>
        <v>-0.25</v>
      </c>
      <c r="M48" s="361">
        <f>D188</f>
        <v>0.06</v>
      </c>
      <c r="N48" s="361">
        <f>D189</f>
        <v>0</v>
      </c>
      <c r="O48" s="45">
        <f>G48+L48+M48+N48</f>
        <v>67.2</v>
      </c>
      <c r="P48" s="363" t="s">
        <v>26</v>
      </c>
      <c r="Q48" s="361">
        <f>D193</f>
        <v>-23.13</v>
      </c>
      <c r="R48" s="363" t="s">
        <v>26</v>
      </c>
      <c r="S48" s="359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4"/>
      <c r="D49" s="364"/>
      <c r="E49" s="361"/>
      <c r="F49" s="359"/>
      <c r="G49" s="44">
        <f>D176</f>
        <v>469.74</v>
      </c>
      <c r="H49" s="364"/>
      <c r="I49" s="364"/>
      <c r="J49" s="364"/>
      <c r="K49" s="364"/>
      <c r="L49" s="361"/>
      <c r="M49" s="361"/>
      <c r="N49" s="361"/>
      <c r="O49" s="138">
        <f>G49+L48+M48+N48</f>
        <v>469.55</v>
      </c>
      <c r="P49" s="364"/>
      <c r="Q49" s="361"/>
      <c r="R49" s="364"/>
      <c r="S49" s="359"/>
      <c r="T49" s="290">
        <f>F48+O49+S48</f>
        <v>505.35</v>
      </c>
    </row>
    <row r="50" spans="2:35" s="22" customFormat="1" x14ac:dyDescent="0.25">
      <c r="B50" s="131" t="s">
        <v>19</v>
      </c>
      <c r="C50" s="365"/>
      <c r="D50" s="365"/>
      <c r="E50" s="362"/>
      <c r="F50" s="360"/>
      <c r="G50" s="47">
        <f>D177</f>
        <v>975.12000000000012</v>
      </c>
      <c r="H50" s="365"/>
      <c r="I50" s="365"/>
      <c r="J50" s="365"/>
      <c r="K50" s="365"/>
      <c r="L50" s="362"/>
      <c r="M50" s="362"/>
      <c r="N50" s="362"/>
      <c r="O50" s="139">
        <f>G50+L48+M48+N48</f>
        <v>974.93000000000006</v>
      </c>
      <c r="P50" s="365"/>
      <c r="Q50" s="362"/>
      <c r="R50" s="365"/>
      <c r="S50" s="360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8"/>
    </row>
    <row r="57" spans="2:35" s="22" customFormat="1" ht="15" customHeight="1" x14ac:dyDescent="0.25">
      <c r="B57" s="126" t="s">
        <v>70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4">
        <f>ROUND(B15*C171,6)</f>
        <v>0.386328</v>
      </c>
      <c r="D59" s="364">
        <f>ROUND(B15*C172,6)</f>
        <v>3.5638999999999997E-2</v>
      </c>
      <c r="E59" s="364">
        <f>C173</f>
        <v>7.9459999999999999E-3</v>
      </c>
      <c r="F59" s="370">
        <f>SUM(C59:E64)</f>
        <v>0.42991299999999999</v>
      </c>
      <c r="G59" s="363" t="s">
        <v>26</v>
      </c>
      <c r="H59" s="64">
        <f t="shared" ref="H59:H64" si="4">E178</f>
        <v>0</v>
      </c>
      <c r="I59" s="364">
        <f>ROUND(B15*E184,6)</f>
        <v>0.109699</v>
      </c>
      <c r="J59" s="364">
        <f>C185</f>
        <v>1.186E-3</v>
      </c>
      <c r="K59" s="364">
        <f>C186</f>
        <v>1.4455000000000001E-2</v>
      </c>
      <c r="L59" s="363" t="s">
        <v>26</v>
      </c>
      <c r="M59" s="363" t="s">
        <v>26</v>
      </c>
      <c r="N59" s="363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4">
        <f>C199</f>
        <v>7.2920000000000007E-3</v>
      </c>
      <c r="S59" s="37">
        <f>+P59+Q59+R59</f>
        <v>1.9987000000000001E-2</v>
      </c>
      <c r="T59" s="287">
        <f>F59+O59+S59</f>
        <v>0.57523999999999997</v>
      </c>
    </row>
    <row r="60" spans="2:35" s="22" customFormat="1" x14ac:dyDescent="0.25">
      <c r="B60" s="136" t="s">
        <v>46</v>
      </c>
      <c r="C60" s="364"/>
      <c r="D60" s="364"/>
      <c r="E60" s="364"/>
      <c r="F60" s="370"/>
      <c r="G60" s="363"/>
      <c r="H60" s="64">
        <f t="shared" si="4"/>
        <v>9.5524999999999999E-2</v>
      </c>
      <c r="I60" s="364"/>
      <c r="J60" s="364"/>
      <c r="K60" s="364"/>
      <c r="L60" s="363"/>
      <c r="M60" s="363"/>
      <c r="N60" s="363"/>
      <c r="O60" s="37">
        <f>H60+I59+J59+K59</f>
        <v>0.22086500000000001</v>
      </c>
      <c r="P60" s="376"/>
      <c r="Q60" s="35">
        <f t="shared" si="5"/>
        <v>4.6199999999999998E-2</v>
      </c>
      <c r="R60" s="364"/>
      <c r="S60" s="37">
        <f>+P59+Q60+R59</f>
        <v>6.6186999999999996E-2</v>
      </c>
      <c r="T60" s="287">
        <f>F59+O60+S60</f>
        <v>0.71696499999999996</v>
      </c>
    </row>
    <row r="61" spans="2:35" s="22" customFormat="1" x14ac:dyDescent="0.25">
      <c r="B61" s="136" t="s">
        <v>8</v>
      </c>
      <c r="C61" s="364"/>
      <c r="D61" s="364"/>
      <c r="E61" s="364"/>
      <c r="F61" s="370"/>
      <c r="G61" s="363"/>
      <c r="H61" s="64">
        <f t="shared" si="4"/>
        <v>8.7431999999999996E-2</v>
      </c>
      <c r="I61" s="364"/>
      <c r="J61" s="364"/>
      <c r="K61" s="364"/>
      <c r="L61" s="363"/>
      <c r="M61" s="363"/>
      <c r="N61" s="363"/>
      <c r="O61" s="37">
        <f>H61+I59+J59+K59</f>
        <v>0.21277199999999999</v>
      </c>
      <c r="P61" s="376"/>
      <c r="Q61" s="35">
        <f t="shared" si="5"/>
        <v>2.7300000000000001E-2</v>
      </c>
      <c r="R61" s="364"/>
      <c r="S61" s="37">
        <f>+P59+Q61+R59</f>
        <v>4.7287000000000003E-2</v>
      </c>
      <c r="T61" s="287">
        <f>F59+O61+S61</f>
        <v>0.68997199999999992</v>
      </c>
    </row>
    <row r="62" spans="2:35" s="22" customFormat="1" x14ac:dyDescent="0.25">
      <c r="B62" s="136" t="s">
        <v>9</v>
      </c>
      <c r="C62" s="364"/>
      <c r="D62" s="364"/>
      <c r="E62" s="364"/>
      <c r="F62" s="370"/>
      <c r="G62" s="363"/>
      <c r="H62" s="64">
        <f t="shared" si="4"/>
        <v>8.7799999999999989E-2</v>
      </c>
      <c r="I62" s="364"/>
      <c r="J62" s="364"/>
      <c r="K62" s="364"/>
      <c r="L62" s="363"/>
      <c r="M62" s="363"/>
      <c r="N62" s="363"/>
      <c r="O62" s="37">
        <f>H62+I59+J59+K59</f>
        <v>0.21313999999999997</v>
      </c>
      <c r="P62" s="376"/>
      <c r="Q62" s="35">
        <f t="shared" si="5"/>
        <v>2.2100000000000002E-2</v>
      </c>
      <c r="R62" s="364"/>
      <c r="S62" s="37">
        <f>+P59+Q62+R59</f>
        <v>4.2086999999999999E-2</v>
      </c>
      <c r="T62" s="287">
        <f>F59+O62+S62</f>
        <v>0.68513999999999997</v>
      </c>
    </row>
    <row r="63" spans="2:35" s="22" customFormat="1" x14ac:dyDescent="0.25">
      <c r="B63" s="136" t="s">
        <v>10</v>
      </c>
      <c r="C63" s="364"/>
      <c r="D63" s="364"/>
      <c r="E63" s="364"/>
      <c r="F63" s="370"/>
      <c r="G63" s="363"/>
      <c r="H63" s="64">
        <f t="shared" si="4"/>
        <v>6.5604999999999997E-2</v>
      </c>
      <c r="I63" s="364"/>
      <c r="J63" s="364"/>
      <c r="K63" s="364"/>
      <c r="L63" s="363"/>
      <c r="M63" s="363"/>
      <c r="N63" s="363"/>
      <c r="O63" s="37">
        <f>H63+I59+J59+K59</f>
        <v>0.190945</v>
      </c>
      <c r="P63" s="376"/>
      <c r="Q63" s="35">
        <f t="shared" si="5"/>
        <v>1.5800000000000002E-2</v>
      </c>
      <c r="R63" s="364"/>
      <c r="S63" s="37">
        <f>+P59+Q63+R59</f>
        <v>3.5786999999999999E-2</v>
      </c>
      <c r="T63" s="287">
        <f>F59+O63+S63</f>
        <v>0.65664500000000003</v>
      </c>
    </row>
    <row r="64" spans="2:35" s="22" customFormat="1" x14ac:dyDescent="0.25">
      <c r="B64" s="136" t="s">
        <v>11</v>
      </c>
      <c r="C64" s="365"/>
      <c r="D64" s="365"/>
      <c r="E64" s="365"/>
      <c r="F64" s="371"/>
      <c r="G64" s="366"/>
      <c r="H64" s="64">
        <f t="shared" si="4"/>
        <v>3.3231000000000004E-2</v>
      </c>
      <c r="I64" s="365"/>
      <c r="J64" s="365"/>
      <c r="K64" s="365"/>
      <c r="L64" s="366"/>
      <c r="M64" s="366"/>
      <c r="N64" s="366"/>
      <c r="O64" s="37">
        <f>H64+I59+J59+K59</f>
        <v>0.15857099999999999</v>
      </c>
      <c r="P64" s="377"/>
      <c r="Q64" s="38">
        <f t="shared" si="5"/>
        <v>6.6E-3</v>
      </c>
      <c r="R64" s="365"/>
      <c r="S64" s="37">
        <f>+P59+Q64+R59</f>
        <v>2.6587E-2</v>
      </c>
      <c r="T64" s="287">
        <f>F59+O64+S64</f>
        <v>0.61507100000000003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3" t="s">
        <v>26</v>
      </c>
      <c r="D66" s="363" t="s">
        <v>26</v>
      </c>
      <c r="E66" s="361">
        <f>D173</f>
        <v>58.93</v>
      </c>
      <c r="F66" s="359">
        <f>SUM(C66:E68)</f>
        <v>58.93</v>
      </c>
      <c r="G66" s="44">
        <f>E175</f>
        <v>73.39</v>
      </c>
      <c r="H66" s="363" t="s">
        <v>26</v>
      </c>
      <c r="I66" s="363" t="s">
        <v>26</v>
      </c>
      <c r="J66" s="363" t="s">
        <v>26</v>
      </c>
      <c r="K66" s="363" t="s">
        <v>26</v>
      </c>
      <c r="L66" s="361">
        <f>E187</f>
        <v>0</v>
      </c>
      <c r="M66" s="361">
        <f>E188</f>
        <v>0</v>
      </c>
      <c r="N66" s="361">
        <f>E189</f>
        <v>0</v>
      </c>
      <c r="O66" s="45">
        <f>G66+L66+M66+N66</f>
        <v>73.39</v>
      </c>
      <c r="P66" s="363" t="s">
        <v>26</v>
      </c>
      <c r="Q66" s="361">
        <f>D193</f>
        <v>-23.13</v>
      </c>
      <c r="R66" s="363" t="s">
        <v>26</v>
      </c>
      <c r="S66" s="359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4"/>
      <c r="D67" s="364"/>
      <c r="E67" s="361"/>
      <c r="F67" s="359"/>
      <c r="G67" s="44">
        <f>E176</f>
        <v>468.45000000000005</v>
      </c>
      <c r="H67" s="364"/>
      <c r="I67" s="364"/>
      <c r="J67" s="364"/>
      <c r="K67" s="364"/>
      <c r="L67" s="361"/>
      <c r="M67" s="361"/>
      <c r="N67" s="361"/>
      <c r="O67" s="138">
        <f>G67+L66+M66+N66</f>
        <v>468.45000000000005</v>
      </c>
      <c r="P67" s="364"/>
      <c r="Q67" s="361"/>
      <c r="R67" s="364"/>
      <c r="S67" s="359"/>
      <c r="T67" s="290">
        <f>F66+O67+S66</f>
        <v>504.25</v>
      </c>
    </row>
    <row r="68" spans="2:21" s="22" customFormat="1" x14ac:dyDescent="0.25">
      <c r="B68" s="131" t="s">
        <v>19</v>
      </c>
      <c r="C68" s="365"/>
      <c r="D68" s="365"/>
      <c r="E68" s="362"/>
      <c r="F68" s="360"/>
      <c r="G68" s="47">
        <f>E177</f>
        <v>1152.93</v>
      </c>
      <c r="H68" s="365"/>
      <c r="I68" s="365"/>
      <c r="J68" s="365"/>
      <c r="K68" s="365"/>
      <c r="L68" s="362"/>
      <c r="M68" s="362"/>
      <c r="N68" s="362"/>
      <c r="O68" s="139">
        <f>G68+L66+M66+N66</f>
        <v>1152.93</v>
      </c>
      <c r="P68" s="365"/>
      <c r="Q68" s="362"/>
      <c r="R68" s="365"/>
      <c r="S68" s="360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8"/>
    </row>
    <row r="75" spans="2:21" s="22" customFormat="1" ht="15" customHeight="1" x14ac:dyDescent="0.25">
      <c r="B75" s="126" t="s">
        <v>70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4">
        <f>ROUND(B15*C171,6)</f>
        <v>0.386328</v>
      </c>
      <c r="D77" s="364">
        <f>ROUND(B15*C172,6)</f>
        <v>3.5638999999999997E-2</v>
      </c>
      <c r="E77" s="364">
        <f>C173</f>
        <v>7.9459999999999999E-3</v>
      </c>
      <c r="F77" s="370">
        <f>SUM(C77:E82)</f>
        <v>0.42991299999999999</v>
      </c>
      <c r="G77" s="363" t="s">
        <v>26</v>
      </c>
      <c r="H77" s="64">
        <f t="shared" ref="H77:H82" si="6">F178</f>
        <v>0</v>
      </c>
      <c r="I77" s="364">
        <f>ROUND(B15*F184,6)</f>
        <v>0.109699</v>
      </c>
      <c r="J77" s="364">
        <f>C185</f>
        <v>1.186E-3</v>
      </c>
      <c r="K77" s="364">
        <f>C186</f>
        <v>1.4455000000000001E-2</v>
      </c>
      <c r="L77" s="363" t="s">
        <v>26</v>
      </c>
      <c r="M77" s="363" t="s">
        <v>26</v>
      </c>
      <c r="N77" s="363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4">
        <f>C199</f>
        <v>7.2920000000000007E-3</v>
      </c>
      <c r="S77" s="37">
        <f>+P77+Q77+R77</f>
        <v>1.9987000000000001E-2</v>
      </c>
      <c r="T77" s="287">
        <f>F77+O77+S77</f>
        <v>0.57523999999999997</v>
      </c>
    </row>
    <row r="78" spans="2:21" s="22" customFormat="1" x14ac:dyDescent="0.25">
      <c r="B78" s="136" t="s">
        <v>46</v>
      </c>
      <c r="C78" s="364"/>
      <c r="D78" s="364"/>
      <c r="E78" s="364"/>
      <c r="F78" s="370"/>
      <c r="G78" s="363"/>
      <c r="H78" s="64">
        <f t="shared" si="6"/>
        <v>0.11729200000000001</v>
      </c>
      <c r="I78" s="364"/>
      <c r="J78" s="364"/>
      <c r="K78" s="364"/>
      <c r="L78" s="363"/>
      <c r="M78" s="363"/>
      <c r="N78" s="363"/>
      <c r="O78" s="37">
        <f>H78+I77+J77+K77</f>
        <v>0.24263199999999999</v>
      </c>
      <c r="P78" s="376"/>
      <c r="Q78" s="35">
        <f t="shared" si="7"/>
        <v>4.6199999999999998E-2</v>
      </c>
      <c r="R78" s="364"/>
      <c r="S78" s="37">
        <f>+P77+Q78+R77</f>
        <v>6.6186999999999996E-2</v>
      </c>
      <c r="T78" s="287">
        <f>F77+O78+S78</f>
        <v>0.73873199999999994</v>
      </c>
    </row>
    <row r="79" spans="2:21" s="22" customFormat="1" x14ac:dyDescent="0.25">
      <c r="B79" s="136" t="s">
        <v>8</v>
      </c>
      <c r="C79" s="364"/>
      <c r="D79" s="364"/>
      <c r="E79" s="364"/>
      <c r="F79" s="370"/>
      <c r="G79" s="363"/>
      <c r="H79" s="64">
        <f t="shared" si="6"/>
        <v>0.107354</v>
      </c>
      <c r="I79" s="364"/>
      <c r="J79" s="364"/>
      <c r="K79" s="364"/>
      <c r="L79" s="363"/>
      <c r="M79" s="363"/>
      <c r="N79" s="363"/>
      <c r="O79" s="37">
        <f>H79+I77+J77+K77</f>
        <v>0.23269399999999998</v>
      </c>
      <c r="P79" s="376"/>
      <c r="Q79" s="35">
        <f t="shared" si="7"/>
        <v>2.7300000000000001E-2</v>
      </c>
      <c r="R79" s="364"/>
      <c r="S79" s="37">
        <f>+P77+Q79+R77</f>
        <v>4.7287000000000003E-2</v>
      </c>
      <c r="T79" s="287">
        <f>F77+O79+S79</f>
        <v>0.70989399999999991</v>
      </c>
    </row>
    <row r="80" spans="2:21" s="22" customFormat="1" x14ac:dyDescent="0.25">
      <c r="B80" s="136" t="s">
        <v>9</v>
      </c>
      <c r="C80" s="364"/>
      <c r="D80" s="364"/>
      <c r="E80" s="364"/>
      <c r="F80" s="370"/>
      <c r="G80" s="363"/>
      <c r="H80" s="64">
        <f t="shared" si="6"/>
        <v>0.107806</v>
      </c>
      <c r="I80" s="364"/>
      <c r="J80" s="364"/>
      <c r="K80" s="364"/>
      <c r="L80" s="363"/>
      <c r="M80" s="363"/>
      <c r="N80" s="363"/>
      <c r="O80" s="37">
        <f>H80+I77+J77+K77</f>
        <v>0.23314599999999999</v>
      </c>
      <c r="P80" s="376"/>
      <c r="Q80" s="35">
        <f t="shared" si="7"/>
        <v>2.2100000000000002E-2</v>
      </c>
      <c r="R80" s="364"/>
      <c r="S80" s="37">
        <f>+P77+Q80+R77</f>
        <v>4.2086999999999999E-2</v>
      </c>
      <c r="T80" s="287">
        <f>F77+O80+S80</f>
        <v>0.70514599999999994</v>
      </c>
    </row>
    <row r="81" spans="2:21" s="22" customFormat="1" x14ac:dyDescent="0.25">
      <c r="B81" s="136" t="s">
        <v>10</v>
      </c>
      <c r="C81" s="364"/>
      <c r="D81" s="364"/>
      <c r="E81" s="364"/>
      <c r="F81" s="370"/>
      <c r="G81" s="363"/>
      <c r="H81" s="64">
        <f t="shared" si="6"/>
        <v>8.0554000000000001E-2</v>
      </c>
      <c r="I81" s="364"/>
      <c r="J81" s="364"/>
      <c r="K81" s="364"/>
      <c r="L81" s="363"/>
      <c r="M81" s="363"/>
      <c r="N81" s="363"/>
      <c r="O81" s="37">
        <f>H81+I77+J77+K77</f>
        <v>0.20589399999999999</v>
      </c>
      <c r="P81" s="376"/>
      <c r="Q81" s="35">
        <f t="shared" si="7"/>
        <v>1.5800000000000002E-2</v>
      </c>
      <c r="R81" s="364"/>
      <c r="S81" s="37">
        <f>+P77+Q81+R77</f>
        <v>3.5786999999999999E-2</v>
      </c>
      <c r="T81" s="287">
        <f>F77+O81+S81</f>
        <v>0.67159400000000002</v>
      </c>
    </row>
    <row r="82" spans="2:21" s="22" customFormat="1" x14ac:dyDescent="0.25">
      <c r="B82" s="136" t="s">
        <v>11</v>
      </c>
      <c r="C82" s="365"/>
      <c r="D82" s="365"/>
      <c r="E82" s="365"/>
      <c r="F82" s="371"/>
      <c r="G82" s="366"/>
      <c r="H82" s="64">
        <f t="shared" si="6"/>
        <v>4.0804E-2</v>
      </c>
      <c r="I82" s="365"/>
      <c r="J82" s="365"/>
      <c r="K82" s="365"/>
      <c r="L82" s="366"/>
      <c r="M82" s="366"/>
      <c r="N82" s="366"/>
      <c r="O82" s="37">
        <f>H82+I77+J77+K77</f>
        <v>0.16614399999999999</v>
      </c>
      <c r="P82" s="377"/>
      <c r="Q82" s="38">
        <f t="shared" si="7"/>
        <v>6.6E-3</v>
      </c>
      <c r="R82" s="365"/>
      <c r="S82" s="37">
        <f>+P77+Q82+R77</f>
        <v>2.6587E-2</v>
      </c>
      <c r="T82" s="287">
        <f>F77+O82+S82</f>
        <v>0.62264399999999998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3" t="s">
        <v>26</v>
      </c>
      <c r="D84" s="363" t="s">
        <v>26</v>
      </c>
      <c r="E84" s="361">
        <f>D173</f>
        <v>58.93</v>
      </c>
      <c r="F84" s="359">
        <f>SUM(C84:E86)</f>
        <v>58.93</v>
      </c>
      <c r="G84" s="44">
        <f>F175</f>
        <v>65.88</v>
      </c>
      <c r="H84" s="363" t="s">
        <v>26</v>
      </c>
      <c r="I84" s="363" t="s">
        <v>26</v>
      </c>
      <c r="J84" s="363" t="s">
        <v>26</v>
      </c>
      <c r="K84" s="363" t="s">
        <v>26</v>
      </c>
      <c r="L84" s="361">
        <f>F187</f>
        <v>0</v>
      </c>
      <c r="M84" s="361">
        <f>F188</f>
        <v>0</v>
      </c>
      <c r="N84" s="361">
        <f>F189</f>
        <v>0</v>
      </c>
      <c r="O84" s="45">
        <f>G84+L84+M84+N84</f>
        <v>65.88</v>
      </c>
      <c r="P84" s="363" t="s">
        <v>26</v>
      </c>
      <c r="Q84" s="361">
        <f>D193</f>
        <v>-23.13</v>
      </c>
      <c r="R84" s="363" t="s">
        <v>26</v>
      </c>
      <c r="S84" s="359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4"/>
      <c r="D85" s="364"/>
      <c r="E85" s="361"/>
      <c r="F85" s="359"/>
      <c r="G85" s="44">
        <f>F176</f>
        <v>460.09000000000003</v>
      </c>
      <c r="H85" s="364"/>
      <c r="I85" s="364"/>
      <c r="J85" s="364"/>
      <c r="K85" s="364"/>
      <c r="L85" s="361"/>
      <c r="M85" s="361"/>
      <c r="N85" s="361"/>
      <c r="O85" s="138">
        <f>G85+L84+M84+N84</f>
        <v>460.09000000000003</v>
      </c>
      <c r="P85" s="364"/>
      <c r="Q85" s="361"/>
      <c r="R85" s="364"/>
      <c r="S85" s="359"/>
      <c r="T85" s="290">
        <f>F84+O85+S84</f>
        <v>495.89</v>
      </c>
    </row>
    <row r="86" spans="2:21" s="22" customFormat="1" x14ac:dyDescent="0.25">
      <c r="B86" s="131" t="s">
        <v>19</v>
      </c>
      <c r="C86" s="365"/>
      <c r="D86" s="365"/>
      <c r="E86" s="362"/>
      <c r="F86" s="360"/>
      <c r="G86" s="47">
        <f>F177</f>
        <v>960.54000000000008</v>
      </c>
      <c r="H86" s="365"/>
      <c r="I86" s="365"/>
      <c r="J86" s="365"/>
      <c r="K86" s="365"/>
      <c r="L86" s="362"/>
      <c r="M86" s="362"/>
      <c r="N86" s="362"/>
      <c r="O86" s="139">
        <f>G86+L84+M84+N84</f>
        <v>960.54000000000008</v>
      </c>
      <c r="P86" s="365"/>
      <c r="Q86" s="362"/>
      <c r="R86" s="365"/>
      <c r="S86" s="360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8"/>
    </row>
    <row r="93" spans="2:21" s="22" customFormat="1" ht="15" customHeight="1" x14ac:dyDescent="0.25">
      <c r="B93" s="126" t="s">
        <v>70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4">
        <f>ROUND(B15*C171,6)</f>
        <v>0.386328</v>
      </c>
      <c r="D95" s="364">
        <f>ROUND(B15*C172,6)</f>
        <v>3.5638999999999997E-2</v>
      </c>
      <c r="E95" s="364">
        <f>C173</f>
        <v>7.9459999999999999E-3</v>
      </c>
      <c r="F95" s="370">
        <f>SUM(C95:E100)</f>
        <v>0.42991299999999999</v>
      </c>
      <c r="G95" s="363" t="s">
        <v>26</v>
      </c>
      <c r="H95" s="35">
        <f t="shared" ref="H95:H100" si="8">G178</f>
        <v>0</v>
      </c>
      <c r="I95" s="364">
        <f>ROUND(B15*G184,6)</f>
        <v>0.109699</v>
      </c>
      <c r="J95" s="364">
        <f>C185</f>
        <v>1.186E-3</v>
      </c>
      <c r="K95" s="364">
        <f>C186</f>
        <v>1.4455000000000001E-2</v>
      </c>
      <c r="L95" s="363" t="s">
        <v>26</v>
      </c>
      <c r="M95" s="363" t="s">
        <v>26</v>
      </c>
      <c r="N95" s="363" t="s">
        <v>26</v>
      </c>
      <c r="O95" s="37">
        <f>H95+I95+J95+K95</f>
        <v>0.12534000000000001</v>
      </c>
      <c r="P95" s="364">
        <f>C192</f>
        <v>1.2695E-2</v>
      </c>
      <c r="Q95" s="35">
        <f t="shared" ref="Q95:Q100" si="9">C193</f>
        <v>0</v>
      </c>
      <c r="R95" s="364">
        <f>C199</f>
        <v>7.2920000000000007E-3</v>
      </c>
      <c r="S95" s="37">
        <f>+P95+Q95+R95</f>
        <v>1.9987000000000001E-2</v>
      </c>
      <c r="T95" s="287">
        <f>F95+O95+S95</f>
        <v>0.57523999999999997</v>
      </c>
    </row>
    <row r="96" spans="2:21" s="22" customFormat="1" x14ac:dyDescent="0.25">
      <c r="B96" s="136" t="s">
        <v>46</v>
      </c>
      <c r="C96" s="364"/>
      <c r="D96" s="364"/>
      <c r="E96" s="364"/>
      <c r="F96" s="370"/>
      <c r="G96" s="363"/>
      <c r="H96" s="35">
        <f t="shared" si="8"/>
        <v>0.16543099999999999</v>
      </c>
      <c r="I96" s="364"/>
      <c r="J96" s="364"/>
      <c r="K96" s="364"/>
      <c r="L96" s="363"/>
      <c r="M96" s="363"/>
      <c r="N96" s="363"/>
      <c r="O96" s="37">
        <f>H96+I95+J95+K95</f>
        <v>0.290771</v>
      </c>
      <c r="P96" s="364"/>
      <c r="Q96" s="35">
        <f t="shared" si="9"/>
        <v>4.6199999999999998E-2</v>
      </c>
      <c r="R96" s="364"/>
      <c r="S96" s="37">
        <f>+P95+Q96+R95</f>
        <v>6.6186999999999996E-2</v>
      </c>
      <c r="T96" s="287">
        <f>F95+O96+S96</f>
        <v>0.78687099999999999</v>
      </c>
    </row>
    <row r="97" spans="2:21" s="22" customFormat="1" x14ac:dyDescent="0.25">
      <c r="B97" s="136" t="s">
        <v>8</v>
      </c>
      <c r="C97" s="364"/>
      <c r="D97" s="364"/>
      <c r="E97" s="364"/>
      <c r="F97" s="370"/>
      <c r="G97" s="363"/>
      <c r="H97" s="35">
        <f t="shared" si="8"/>
        <v>0.15141499999999999</v>
      </c>
      <c r="I97" s="364"/>
      <c r="J97" s="364"/>
      <c r="K97" s="364"/>
      <c r="L97" s="363"/>
      <c r="M97" s="363"/>
      <c r="N97" s="363"/>
      <c r="O97" s="37">
        <f>H97+I95+J95+K95</f>
        <v>0.27675500000000003</v>
      </c>
      <c r="P97" s="364"/>
      <c r="Q97" s="35">
        <f t="shared" si="9"/>
        <v>2.7300000000000001E-2</v>
      </c>
      <c r="R97" s="364"/>
      <c r="S97" s="37">
        <f>+P95+Q97+R95</f>
        <v>4.7287000000000003E-2</v>
      </c>
      <c r="T97" s="287">
        <f>F95+O97+S97</f>
        <v>0.75395500000000004</v>
      </c>
    </row>
    <row r="98" spans="2:21" s="22" customFormat="1" x14ac:dyDescent="0.25">
      <c r="B98" s="136" t="s">
        <v>9</v>
      </c>
      <c r="C98" s="364"/>
      <c r="D98" s="364"/>
      <c r="E98" s="364"/>
      <c r="F98" s="370"/>
      <c r="G98" s="363"/>
      <c r="H98" s="35">
        <f t="shared" si="8"/>
        <v>0.15205199999999999</v>
      </c>
      <c r="I98" s="364"/>
      <c r="J98" s="364"/>
      <c r="K98" s="364"/>
      <c r="L98" s="363"/>
      <c r="M98" s="363"/>
      <c r="N98" s="363"/>
      <c r="O98" s="37">
        <f>H98+I95+J95+K95</f>
        <v>0.27739200000000003</v>
      </c>
      <c r="P98" s="364"/>
      <c r="Q98" s="35">
        <f t="shared" si="9"/>
        <v>2.2100000000000002E-2</v>
      </c>
      <c r="R98" s="364"/>
      <c r="S98" s="37">
        <f>+P95+Q98+R95</f>
        <v>4.2086999999999999E-2</v>
      </c>
      <c r="T98" s="287">
        <f>F95+O98+S98</f>
        <v>0.74939200000000006</v>
      </c>
    </row>
    <row r="99" spans="2:21" s="22" customFormat="1" x14ac:dyDescent="0.25">
      <c r="B99" s="136" t="s">
        <v>10</v>
      </c>
      <c r="C99" s="364"/>
      <c r="D99" s="364"/>
      <c r="E99" s="364"/>
      <c r="F99" s="370"/>
      <c r="G99" s="363"/>
      <c r="H99" s="35">
        <f t="shared" si="8"/>
        <v>0.11361399999999999</v>
      </c>
      <c r="I99" s="364"/>
      <c r="J99" s="364"/>
      <c r="K99" s="364"/>
      <c r="L99" s="363"/>
      <c r="M99" s="363"/>
      <c r="N99" s="363"/>
      <c r="O99" s="37">
        <f>H99+I95+J95+K95</f>
        <v>0.23895399999999997</v>
      </c>
      <c r="P99" s="364"/>
      <c r="Q99" s="35">
        <f t="shared" si="9"/>
        <v>1.5800000000000002E-2</v>
      </c>
      <c r="R99" s="364"/>
      <c r="S99" s="37">
        <f>+P95+Q99+R95</f>
        <v>3.5786999999999999E-2</v>
      </c>
      <c r="T99" s="287">
        <f>F95+O99+S99</f>
        <v>0.704654</v>
      </c>
    </row>
    <row r="100" spans="2:21" s="22" customFormat="1" x14ac:dyDescent="0.25">
      <c r="B100" s="136" t="s">
        <v>11</v>
      </c>
      <c r="C100" s="365"/>
      <c r="D100" s="365"/>
      <c r="E100" s="365"/>
      <c r="F100" s="371"/>
      <c r="G100" s="366"/>
      <c r="H100" s="35">
        <f t="shared" si="8"/>
        <v>5.7549999999999997E-2</v>
      </c>
      <c r="I100" s="365"/>
      <c r="J100" s="365"/>
      <c r="K100" s="365"/>
      <c r="L100" s="366"/>
      <c r="M100" s="366"/>
      <c r="N100" s="366"/>
      <c r="O100" s="37">
        <f>H100+I95+J95+K95</f>
        <v>0.18289</v>
      </c>
      <c r="P100" s="365"/>
      <c r="Q100" s="35">
        <f t="shared" si="9"/>
        <v>6.6E-3</v>
      </c>
      <c r="R100" s="365"/>
      <c r="S100" s="37">
        <f>+P95+Q100+R95</f>
        <v>2.6587E-2</v>
      </c>
      <c r="T100" s="287">
        <f>F95+O100+S100</f>
        <v>0.63939000000000001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3" t="s">
        <v>26</v>
      </c>
      <c r="D102" s="363" t="s">
        <v>26</v>
      </c>
      <c r="E102" s="361">
        <f>D173</f>
        <v>58.93</v>
      </c>
      <c r="F102" s="359">
        <f>SUM(C102:E104)</f>
        <v>58.93</v>
      </c>
      <c r="G102" s="44">
        <f>G175</f>
        <v>85.08</v>
      </c>
      <c r="H102" s="363" t="s">
        <v>26</v>
      </c>
      <c r="I102" s="363" t="s">
        <v>26</v>
      </c>
      <c r="J102" s="363" t="s">
        <v>26</v>
      </c>
      <c r="K102" s="363" t="s">
        <v>26</v>
      </c>
      <c r="L102" s="361">
        <f>G187</f>
        <v>-0.34</v>
      </c>
      <c r="M102" s="361">
        <f>G188</f>
        <v>-0.56999999999999995</v>
      </c>
      <c r="N102" s="361">
        <f>G189</f>
        <v>0</v>
      </c>
      <c r="O102" s="45">
        <f>G102+L102+M102+N102</f>
        <v>84.17</v>
      </c>
      <c r="P102" s="363" t="s">
        <v>26</v>
      </c>
      <c r="Q102" s="361">
        <f>D193</f>
        <v>-23.13</v>
      </c>
      <c r="R102" s="363" t="s">
        <v>26</v>
      </c>
      <c r="S102" s="359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4"/>
      <c r="D103" s="364"/>
      <c r="E103" s="361"/>
      <c r="F103" s="359"/>
      <c r="G103" s="44">
        <f>G176</f>
        <v>596.30000000000007</v>
      </c>
      <c r="H103" s="364"/>
      <c r="I103" s="364"/>
      <c r="J103" s="364"/>
      <c r="K103" s="364"/>
      <c r="L103" s="361"/>
      <c r="M103" s="361"/>
      <c r="N103" s="361"/>
      <c r="O103" s="138">
        <f>G103+L102+M102+N102</f>
        <v>595.39</v>
      </c>
      <c r="P103" s="364"/>
      <c r="Q103" s="361"/>
      <c r="R103" s="364"/>
      <c r="S103" s="359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5"/>
      <c r="D104" s="365"/>
      <c r="E104" s="362"/>
      <c r="F104" s="360"/>
      <c r="G104" s="47">
        <f>G177</f>
        <v>1227.19</v>
      </c>
      <c r="H104" s="365"/>
      <c r="I104" s="365"/>
      <c r="J104" s="365"/>
      <c r="K104" s="365"/>
      <c r="L104" s="362"/>
      <c r="M104" s="362"/>
      <c r="N104" s="362"/>
      <c r="O104" s="139">
        <f>G104+L102+M102+N102</f>
        <v>1226.2800000000002</v>
      </c>
      <c r="P104" s="365"/>
      <c r="Q104" s="362"/>
      <c r="R104" s="365"/>
      <c r="S104" s="360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8"/>
    </row>
    <row r="111" spans="2:21" s="22" customFormat="1" ht="15" customHeight="1" x14ac:dyDescent="0.25">
      <c r="B111" s="126" t="s">
        <v>70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4">
        <f>ROUND(B15*C171,6)</f>
        <v>0.386328</v>
      </c>
      <c r="D113" s="364">
        <f>ROUND(B15*C172,6)</f>
        <v>3.5638999999999997E-2</v>
      </c>
      <c r="E113" s="364">
        <f>C173</f>
        <v>7.9459999999999999E-3</v>
      </c>
      <c r="F113" s="370">
        <f>SUM(C113:E118)</f>
        <v>0.42991299999999999</v>
      </c>
      <c r="G113" s="363" t="s">
        <v>26</v>
      </c>
      <c r="H113" s="64">
        <f t="shared" ref="H113:H118" si="10">H178</f>
        <v>0</v>
      </c>
      <c r="I113" s="364">
        <f>ROUND(B15*H184,6)</f>
        <v>0.109699</v>
      </c>
      <c r="J113" s="364">
        <f>C185</f>
        <v>1.186E-3</v>
      </c>
      <c r="K113" s="364">
        <f>C186</f>
        <v>1.4455000000000001E-2</v>
      </c>
      <c r="L113" s="363" t="s">
        <v>26</v>
      </c>
      <c r="M113" s="374" t="s">
        <v>26</v>
      </c>
      <c r="N113" s="363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4">
        <f>C199</f>
        <v>7.2920000000000007E-3</v>
      </c>
      <c r="S113" s="37">
        <f>+P113+Q113+R113</f>
        <v>1.9987000000000001E-2</v>
      </c>
      <c r="T113" s="287">
        <f>F113+O113+S113</f>
        <v>0.57523999999999997</v>
      </c>
    </row>
    <row r="114" spans="2:21" s="22" customFormat="1" x14ac:dyDescent="0.25">
      <c r="B114" s="136" t="s">
        <v>46</v>
      </c>
      <c r="C114" s="364"/>
      <c r="D114" s="364"/>
      <c r="E114" s="364"/>
      <c r="F114" s="370"/>
      <c r="G114" s="363"/>
      <c r="H114" s="64">
        <f t="shared" si="10"/>
        <v>0.22603600000000001</v>
      </c>
      <c r="I114" s="364"/>
      <c r="J114" s="364"/>
      <c r="K114" s="364"/>
      <c r="L114" s="363"/>
      <c r="M114" s="374"/>
      <c r="N114" s="363"/>
      <c r="O114" s="37">
        <f>H114+I113+J113+K113</f>
        <v>0.35137600000000002</v>
      </c>
      <c r="P114" s="376"/>
      <c r="Q114" s="35">
        <f t="shared" si="11"/>
        <v>4.6199999999999998E-2</v>
      </c>
      <c r="R114" s="364"/>
      <c r="S114" s="37">
        <f>+P113+Q114+R113</f>
        <v>6.6186999999999996E-2</v>
      </c>
      <c r="T114" s="287">
        <f>F113+O114+S114</f>
        <v>0.84747600000000001</v>
      </c>
    </row>
    <row r="115" spans="2:21" s="22" customFormat="1" x14ac:dyDescent="0.25">
      <c r="B115" s="136" t="s">
        <v>8</v>
      </c>
      <c r="C115" s="364"/>
      <c r="D115" s="364"/>
      <c r="E115" s="364"/>
      <c r="F115" s="370"/>
      <c r="G115" s="363"/>
      <c r="H115" s="64">
        <f t="shared" si="10"/>
        <v>0.20688600000000001</v>
      </c>
      <c r="I115" s="364"/>
      <c r="J115" s="364"/>
      <c r="K115" s="364"/>
      <c r="L115" s="363"/>
      <c r="M115" s="374"/>
      <c r="N115" s="363"/>
      <c r="O115" s="37">
        <f>H115+I113+J113+K113</f>
        <v>0.33222600000000002</v>
      </c>
      <c r="P115" s="376"/>
      <c r="Q115" s="35">
        <f t="shared" si="11"/>
        <v>2.7300000000000001E-2</v>
      </c>
      <c r="R115" s="364"/>
      <c r="S115" s="37">
        <f>+P113+Q115+R113</f>
        <v>4.7287000000000003E-2</v>
      </c>
      <c r="T115" s="287">
        <f>F113+O115+S115</f>
        <v>0.80942599999999998</v>
      </c>
    </row>
    <row r="116" spans="2:21" s="22" customFormat="1" x14ac:dyDescent="0.25">
      <c r="B116" s="136" t="s">
        <v>9</v>
      </c>
      <c r="C116" s="364"/>
      <c r="D116" s="364"/>
      <c r="E116" s="364"/>
      <c r="F116" s="370"/>
      <c r="G116" s="363"/>
      <c r="H116" s="64">
        <f t="shared" si="10"/>
        <v>0.207756</v>
      </c>
      <c r="I116" s="364"/>
      <c r="J116" s="364"/>
      <c r="K116" s="364"/>
      <c r="L116" s="363"/>
      <c r="M116" s="374"/>
      <c r="N116" s="363"/>
      <c r="O116" s="37">
        <f>H116+I113+J113+K113</f>
        <v>0.333096</v>
      </c>
      <c r="P116" s="376"/>
      <c r="Q116" s="35">
        <f t="shared" si="11"/>
        <v>2.2100000000000002E-2</v>
      </c>
      <c r="R116" s="364"/>
      <c r="S116" s="37">
        <f>+P113+Q116+R113</f>
        <v>4.2086999999999999E-2</v>
      </c>
      <c r="T116" s="287">
        <f>F113+O116+S116</f>
        <v>0.80509600000000003</v>
      </c>
    </row>
    <row r="117" spans="2:21" s="22" customFormat="1" x14ac:dyDescent="0.25">
      <c r="B117" s="136" t="s">
        <v>10</v>
      </c>
      <c r="C117" s="364"/>
      <c r="D117" s="364"/>
      <c r="E117" s="364"/>
      <c r="F117" s="370"/>
      <c r="G117" s="363"/>
      <c r="H117" s="64">
        <f t="shared" si="10"/>
        <v>0.15523699999999999</v>
      </c>
      <c r="I117" s="364"/>
      <c r="J117" s="364"/>
      <c r="K117" s="364"/>
      <c r="L117" s="363"/>
      <c r="M117" s="374"/>
      <c r="N117" s="363"/>
      <c r="O117" s="37">
        <f>H117+I113+J113+K113</f>
        <v>0.28057700000000002</v>
      </c>
      <c r="P117" s="376"/>
      <c r="Q117" s="35">
        <f t="shared" si="11"/>
        <v>1.5800000000000002E-2</v>
      </c>
      <c r="R117" s="364"/>
      <c r="S117" s="37">
        <f>+P113+Q117+R113</f>
        <v>3.5786999999999999E-2</v>
      </c>
      <c r="T117" s="287">
        <f>F113+O117+S117</f>
        <v>0.74627700000000008</v>
      </c>
    </row>
    <row r="118" spans="2:21" s="22" customFormat="1" x14ac:dyDescent="0.25">
      <c r="B118" s="136" t="s">
        <v>11</v>
      </c>
      <c r="C118" s="365"/>
      <c r="D118" s="365"/>
      <c r="E118" s="365"/>
      <c r="F118" s="371"/>
      <c r="G118" s="366"/>
      <c r="H118" s="64">
        <f t="shared" si="10"/>
        <v>7.8634000000000009E-2</v>
      </c>
      <c r="I118" s="365"/>
      <c r="J118" s="365"/>
      <c r="K118" s="365"/>
      <c r="L118" s="366"/>
      <c r="M118" s="375"/>
      <c r="N118" s="366"/>
      <c r="O118" s="37">
        <f>H118+I113+J113+K113</f>
        <v>0.20397400000000002</v>
      </c>
      <c r="P118" s="377"/>
      <c r="Q118" s="38">
        <f t="shared" si="11"/>
        <v>6.6E-3</v>
      </c>
      <c r="R118" s="365"/>
      <c r="S118" s="37">
        <f>+P113+Q118+R113</f>
        <v>2.6587E-2</v>
      </c>
      <c r="T118" s="287">
        <f>F113+O118+S118</f>
        <v>0.66047400000000001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3" t="s">
        <v>26</v>
      </c>
      <c r="D120" s="363" t="s">
        <v>26</v>
      </c>
      <c r="E120" s="361">
        <f>D173</f>
        <v>58.93</v>
      </c>
      <c r="F120" s="359">
        <f>SUM(C120:E122)</f>
        <v>58.93</v>
      </c>
      <c r="G120" s="43">
        <f>H175</f>
        <v>96.38</v>
      </c>
      <c r="H120" s="363" t="s">
        <v>26</v>
      </c>
      <c r="I120" s="363" t="s">
        <v>26</v>
      </c>
      <c r="J120" s="363" t="s">
        <v>26</v>
      </c>
      <c r="K120" s="363" t="s">
        <v>26</v>
      </c>
      <c r="L120" s="361">
        <f>H187</f>
        <v>0</v>
      </c>
      <c r="M120" s="372">
        <f>H188</f>
        <v>0</v>
      </c>
      <c r="N120" s="361">
        <f>H189</f>
        <v>0</v>
      </c>
      <c r="O120" s="45">
        <f>G120+L120+M120+N120</f>
        <v>96.38</v>
      </c>
      <c r="P120" s="363" t="s">
        <v>26</v>
      </c>
      <c r="Q120" s="361">
        <f>D193</f>
        <v>-23.13</v>
      </c>
      <c r="R120" s="363" t="s">
        <v>26</v>
      </c>
      <c r="S120" s="359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4"/>
      <c r="D121" s="364"/>
      <c r="E121" s="361"/>
      <c r="F121" s="359"/>
      <c r="G121" s="43">
        <f>H176</f>
        <v>647.40000000000009</v>
      </c>
      <c r="H121" s="364"/>
      <c r="I121" s="364"/>
      <c r="J121" s="364"/>
      <c r="K121" s="364"/>
      <c r="L121" s="361"/>
      <c r="M121" s="372"/>
      <c r="N121" s="361"/>
      <c r="O121" s="138">
        <f>G121+L120+M120+N120</f>
        <v>647.40000000000009</v>
      </c>
      <c r="P121" s="364"/>
      <c r="Q121" s="361"/>
      <c r="R121" s="364"/>
      <c r="S121" s="359"/>
      <c r="T121" s="290">
        <f>F120+O121+S120</f>
        <v>683.2</v>
      </c>
    </row>
    <row r="122" spans="2:21" s="22" customFormat="1" x14ac:dyDescent="0.25">
      <c r="B122" s="131" t="s">
        <v>19</v>
      </c>
      <c r="C122" s="365"/>
      <c r="D122" s="365"/>
      <c r="E122" s="362"/>
      <c r="F122" s="360"/>
      <c r="G122" s="46">
        <f>H177</f>
        <v>1457.5</v>
      </c>
      <c r="H122" s="365"/>
      <c r="I122" s="365"/>
      <c r="J122" s="365"/>
      <c r="K122" s="365"/>
      <c r="L122" s="362"/>
      <c r="M122" s="373"/>
      <c r="N122" s="362"/>
      <c r="O122" s="139">
        <f>G122+L120+M120+N120</f>
        <v>1457.5</v>
      </c>
      <c r="P122" s="365"/>
      <c r="Q122" s="362"/>
      <c r="R122" s="365"/>
      <c r="S122" s="360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8"/>
    </row>
    <row r="129" spans="2:20" s="22" customFormat="1" ht="15" customHeight="1" x14ac:dyDescent="0.25">
      <c r="B129" s="126" t="s">
        <v>70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4">
        <f>ROUND(B15*C171,6)</f>
        <v>0.386328</v>
      </c>
      <c r="D131" s="364">
        <f>ROUND(B15*C172,6)</f>
        <v>3.5638999999999997E-2</v>
      </c>
      <c r="E131" s="364">
        <f>C173</f>
        <v>7.9459999999999999E-3</v>
      </c>
      <c r="F131" s="370">
        <f>SUM(C131:E136)</f>
        <v>0.42991299999999999</v>
      </c>
      <c r="G131" s="363" t="s">
        <v>26</v>
      </c>
      <c r="H131" s="64">
        <f>I178</f>
        <v>0</v>
      </c>
      <c r="I131" s="364">
        <f>ROUND(B15*I184,6)</f>
        <v>0.109699</v>
      </c>
      <c r="J131" s="364">
        <f>C185</f>
        <v>1.186E-3</v>
      </c>
      <c r="K131" s="364">
        <f>C186</f>
        <v>1.4455000000000001E-2</v>
      </c>
      <c r="L131" s="363" t="s">
        <v>26</v>
      </c>
      <c r="M131" s="363" t="s">
        <v>26</v>
      </c>
      <c r="N131" s="363" t="s">
        <v>26</v>
      </c>
      <c r="O131" s="37">
        <f>H131+I131+J131+K131</f>
        <v>0.12534000000000001</v>
      </c>
      <c r="P131" s="364">
        <f>C192</f>
        <v>1.2695E-2</v>
      </c>
      <c r="Q131" s="35">
        <f>C193</f>
        <v>0</v>
      </c>
      <c r="R131" s="364">
        <f>C199</f>
        <v>7.2920000000000007E-3</v>
      </c>
      <c r="S131" s="37">
        <f>P131+Q131+R131</f>
        <v>1.9987000000000001E-2</v>
      </c>
      <c r="T131" s="287">
        <f>F131+O131+S131</f>
        <v>0.57523999999999997</v>
      </c>
    </row>
    <row r="132" spans="2:20" s="22" customFormat="1" x14ac:dyDescent="0.25">
      <c r="B132" s="136" t="s">
        <v>46</v>
      </c>
      <c r="C132" s="364"/>
      <c r="D132" s="364"/>
      <c r="E132" s="364"/>
      <c r="F132" s="370"/>
      <c r="G132" s="363"/>
      <c r="H132" s="64">
        <f t="shared" ref="H132:H136" si="12">I179</f>
        <v>0.22603600000000001</v>
      </c>
      <c r="I132" s="364"/>
      <c r="J132" s="364"/>
      <c r="K132" s="364"/>
      <c r="L132" s="363"/>
      <c r="M132" s="363"/>
      <c r="N132" s="363"/>
      <c r="O132" s="37">
        <f>H132+I131+J131+K131</f>
        <v>0.35137600000000002</v>
      </c>
      <c r="P132" s="364"/>
      <c r="Q132" s="35">
        <f t="shared" ref="Q132:Q136" si="13">C194</f>
        <v>4.6199999999999998E-2</v>
      </c>
      <c r="R132" s="364"/>
      <c r="S132" s="37">
        <f>P131+Q132+R131</f>
        <v>6.6186999999999996E-2</v>
      </c>
      <c r="T132" s="287">
        <f>F131+O132+S132</f>
        <v>0.84747600000000001</v>
      </c>
    </row>
    <row r="133" spans="2:20" s="22" customFormat="1" x14ac:dyDescent="0.25">
      <c r="B133" s="136" t="s">
        <v>8</v>
      </c>
      <c r="C133" s="364"/>
      <c r="D133" s="364"/>
      <c r="E133" s="364"/>
      <c r="F133" s="370"/>
      <c r="G133" s="363"/>
      <c r="H133" s="64">
        <f t="shared" si="12"/>
        <v>0.20688600000000001</v>
      </c>
      <c r="I133" s="364"/>
      <c r="J133" s="364"/>
      <c r="K133" s="364"/>
      <c r="L133" s="363"/>
      <c r="M133" s="363"/>
      <c r="N133" s="363"/>
      <c r="O133" s="37">
        <f>H133+I131+J131+K131</f>
        <v>0.33222600000000002</v>
      </c>
      <c r="P133" s="364"/>
      <c r="Q133" s="35">
        <f t="shared" si="13"/>
        <v>2.7300000000000001E-2</v>
      </c>
      <c r="R133" s="364"/>
      <c r="S133" s="37">
        <f>P131+Q133+R131</f>
        <v>4.7287000000000003E-2</v>
      </c>
      <c r="T133" s="287">
        <f>F131+O133+S133</f>
        <v>0.80942599999999998</v>
      </c>
    </row>
    <row r="134" spans="2:20" s="22" customFormat="1" x14ac:dyDescent="0.25">
      <c r="B134" s="136" t="s">
        <v>9</v>
      </c>
      <c r="C134" s="364"/>
      <c r="D134" s="364"/>
      <c r="E134" s="364"/>
      <c r="F134" s="370"/>
      <c r="G134" s="363"/>
      <c r="H134" s="64">
        <f t="shared" si="12"/>
        <v>0.207756</v>
      </c>
      <c r="I134" s="364"/>
      <c r="J134" s="364"/>
      <c r="K134" s="364"/>
      <c r="L134" s="363"/>
      <c r="M134" s="363"/>
      <c r="N134" s="363"/>
      <c r="O134" s="37">
        <f>H134+I131+J131+K131</f>
        <v>0.333096</v>
      </c>
      <c r="P134" s="364"/>
      <c r="Q134" s="35">
        <f t="shared" si="13"/>
        <v>2.2100000000000002E-2</v>
      </c>
      <c r="R134" s="364"/>
      <c r="S134" s="37">
        <f>P131+Q134+R131</f>
        <v>4.2086999999999999E-2</v>
      </c>
      <c r="T134" s="287">
        <f>F131+O134+S134</f>
        <v>0.80509600000000003</v>
      </c>
    </row>
    <row r="135" spans="2:20" s="22" customFormat="1" x14ac:dyDescent="0.25">
      <c r="B135" s="136" t="s">
        <v>10</v>
      </c>
      <c r="C135" s="364"/>
      <c r="D135" s="364"/>
      <c r="E135" s="364"/>
      <c r="F135" s="370"/>
      <c r="G135" s="363"/>
      <c r="H135" s="64">
        <f t="shared" si="12"/>
        <v>0.15523699999999999</v>
      </c>
      <c r="I135" s="364"/>
      <c r="J135" s="364"/>
      <c r="K135" s="364"/>
      <c r="L135" s="363"/>
      <c r="M135" s="363"/>
      <c r="N135" s="363"/>
      <c r="O135" s="37">
        <f>H135+I131+J131+K131</f>
        <v>0.28057700000000002</v>
      </c>
      <c r="P135" s="364"/>
      <c r="Q135" s="35">
        <f t="shared" si="13"/>
        <v>1.5800000000000002E-2</v>
      </c>
      <c r="R135" s="364"/>
      <c r="S135" s="37">
        <f>P131+Q135+R131</f>
        <v>3.5786999999999999E-2</v>
      </c>
      <c r="T135" s="287">
        <f>F131+O135+S135</f>
        <v>0.74627700000000008</v>
      </c>
    </row>
    <row r="136" spans="2:20" s="22" customFormat="1" x14ac:dyDescent="0.25">
      <c r="B136" s="140" t="s">
        <v>11</v>
      </c>
      <c r="C136" s="365"/>
      <c r="D136" s="365"/>
      <c r="E136" s="365"/>
      <c r="F136" s="371"/>
      <c r="G136" s="366"/>
      <c r="H136" s="68">
        <f t="shared" si="12"/>
        <v>7.8634000000000009E-2</v>
      </c>
      <c r="I136" s="365"/>
      <c r="J136" s="365"/>
      <c r="K136" s="365"/>
      <c r="L136" s="366"/>
      <c r="M136" s="366"/>
      <c r="N136" s="366"/>
      <c r="O136" s="69">
        <f>H136+I131+J131+K131</f>
        <v>0.20397400000000002</v>
      </c>
      <c r="P136" s="365"/>
      <c r="Q136" s="38">
        <f t="shared" si="13"/>
        <v>6.6E-3</v>
      </c>
      <c r="R136" s="365"/>
      <c r="S136" s="69">
        <f>P131+Q136+R131</f>
        <v>2.6587E-2</v>
      </c>
      <c r="T136" s="315">
        <f>F131+O136+S136</f>
        <v>0.66047400000000001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3" t="s">
        <v>26</v>
      </c>
      <c r="D138" s="363" t="s">
        <v>26</v>
      </c>
      <c r="E138" s="361">
        <f>D173</f>
        <v>58.93</v>
      </c>
      <c r="F138" s="359">
        <f>SUM(C138:E140)</f>
        <v>58.93</v>
      </c>
      <c r="G138" s="43">
        <f>I175</f>
        <v>3728.62</v>
      </c>
      <c r="H138" s="363" t="s">
        <v>26</v>
      </c>
      <c r="I138" s="363" t="s">
        <v>26</v>
      </c>
      <c r="J138" s="363" t="s">
        <v>26</v>
      </c>
      <c r="K138" s="363" t="s">
        <v>26</v>
      </c>
      <c r="L138" s="361">
        <f>I187</f>
        <v>0</v>
      </c>
      <c r="M138" s="361">
        <f>I188</f>
        <v>0</v>
      </c>
      <c r="N138" s="361">
        <f>I189</f>
        <v>-3632.24</v>
      </c>
      <c r="O138" s="45">
        <f>G138+L138+M138+N138</f>
        <v>96.380000000000109</v>
      </c>
      <c r="P138" s="363" t="s">
        <v>26</v>
      </c>
      <c r="Q138" s="361">
        <f>D193</f>
        <v>-23.13</v>
      </c>
      <c r="R138" s="363" t="s">
        <v>26</v>
      </c>
      <c r="S138" s="359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4"/>
      <c r="D139" s="364"/>
      <c r="E139" s="361"/>
      <c r="F139" s="359"/>
      <c r="G139" s="43">
        <f t="shared" ref="G139:G140" si="14">I176</f>
        <v>4279.6399999999994</v>
      </c>
      <c r="H139" s="364"/>
      <c r="I139" s="364"/>
      <c r="J139" s="364"/>
      <c r="K139" s="364"/>
      <c r="L139" s="361"/>
      <c r="M139" s="361"/>
      <c r="N139" s="361"/>
      <c r="O139" s="138">
        <f>G139+L138+M138+N138</f>
        <v>647.39999999999964</v>
      </c>
      <c r="P139" s="364"/>
      <c r="Q139" s="361"/>
      <c r="R139" s="364"/>
      <c r="S139" s="359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5"/>
      <c r="D140" s="365"/>
      <c r="E140" s="362"/>
      <c r="F140" s="360"/>
      <c r="G140" s="46">
        <f t="shared" si="14"/>
        <v>5089.74</v>
      </c>
      <c r="H140" s="365"/>
      <c r="I140" s="365"/>
      <c r="J140" s="365"/>
      <c r="K140" s="365"/>
      <c r="L140" s="362"/>
      <c r="M140" s="362"/>
      <c r="N140" s="362"/>
      <c r="O140" s="139">
        <f>G140+L138+M138+N138</f>
        <v>1457.5</v>
      </c>
      <c r="P140" s="365"/>
      <c r="Q140" s="362"/>
      <c r="R140" s="365"/>
      <c r="S140" s="360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10.029278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50243-D8AA-4959-A7A0-40EE5B0752D8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67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68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8"/>
    </row>
    <row r="21" spans="2:21" s="89" customFormat="1" ht="15" customHeight="1" x14ac:dyDescent="0.25">
      <c r="B21" s="126" t="s">
        <v>67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4">
        <f>ROUND(B15*C171,6)</f>
        <v>0.35294900000000001</v>
      </c>
      <c r="D23" s="364">
        <f>ROUND(B15*C172,6)</f>
        <v>3.5638999999999997E-2</v>
      </c>
      <c r="E23" s="364">
        <f>C173</f>
        <v>7.9459999999999999E-3</v>
      </c>
      <c r="F23" s="370">
        <f>SUM(C23:E28)</f>
        <v>0.396534</v>
      </c>
      <c r="G23" s="363" t="s">
        <v>26</v>
      </c>
      <c r="H23" s="94">
        <f t="shared" ref="H23:H28" si="0">C178</f>
        <v>0</v>
      </c>
      <c r="I23" s="364">
        <f>ROUND(B15*C184,6)</f>
        <v>0.109699</v>
      </c>
      <c r="J23" s="364">
        <f>C185</f>
        <v>1.186E-3</v>
      </c>
      <c r="K23" s="364">
        <f>C186</f>
        <v>1.4455000000000001E-2</v>
      </c>
      <c r="L23" s="363" t="s">
        <v>26</v>
      </c>
      <c r="M23" s="374" t="s">
        <v>26</v>
      </c>
      <c r="N23" s="363" t="s">
        <v>26</v>
      </c>
      <c r="O23" s="36">
        <f>H23+I23+J23+K23</f>
        <v>0.12534000000000001</v>
      </c>
      <c r="P23" s="364">
        <f>C192</f>
        <v>1.2695E-2</v>
      </c>
      <c r="Q23" s="35">
        <f t="shared" ref="Q23:Q28" si="1">C193</f>
        <v>0</v>
      </c>
      <c r="R23" s="364">
        <f>C199</f>
        <v>7.2920000000000007E-3</v>
      </c>
      <c r="S23" s="37">
        <f>+P23+Q23+R23</f>
        <v>1.9987000000000001E-2</v>
      </c>
      <c r="T23" s="287">
        <f>F23+O23+S23</f>
        <v>0.54186099999999993</v>
      </c>
      <c r="U23" s="95"/>
    </row>
    <row r="24" spans="2:21" s="22" customFormat="1" ht="12.75" customHeight="1" x14ac:dyDescent="0.25">
      <c r="B24" s="136" t="s">
        <v>46</v>
      </c>
      <c r="C24" s="364"/>
      <c r="D24" s="364"/>
      <c r="E24" s="364"/>
      <c r="F24" s="370"/>
      <c r="G24" s="363"/>
      <c r="H24" s="94">
        <f t="shared" si="0"/>
        <v>9.4791000000000014E-2</v>
      </c>
      <c r="I24" s="364"/>
      <c r="J24" s="364"/>
      <c r="K24" s="364"/>
      <c r="L24" s="363"/>
      <c r="M24" s="374"/>
      <c r="N24" s="363"/>
      <c r="O24" s="36">
        <f>H24+I23+J23+K23</f>
        <v>0.22013099999999999</v>
      </c>
      <c r="P24" s="364"/>
      <c r="Q24" s="35">
        <f t="shared" si="1"/>
        <v>4.6199999999999998E-2</v>
      </c>
      <c r="R24" s="364"/>
      <c r="S24" s="37">
        <f>+P23+Q24+R23</f>
        <v>6.6186999999999996E-2</v>
      </c>
      <c r="T24" s="287">
        <f>F23+O24+S24</f>
        <v>0.68285200000000001</v>
      </c>
      <c r="U24" s="95"/>
    </row>
    <row r="25" spans="2:21" s="22" customFormat="1" ht="12.75" customHeight="1" x14ac:dyDescent="0.25">
      <c r="B25" s="136" t="s">
        <v>8</v>
      </c>
      <c r="C25" s="364"/>
      <c r="D25" s="364"/>
      <c r="E25" s="364"/>
      <c r="F25" s="370"/>
      <c r="G25" s="363"/>
      <c r="H25" s="94">
        <f t="shared" si="0"/>
        <v>8.6760000000000004E-2</v>
      </c>
      <c r="I25" s="364"/>
      <c r="J25" s="364"/>
      <c r="K25" s="364"/>
      <c r="L25" s="363"/>
      <c r="M25" s="374"/>
      <c r="N25" s="363"/>
      <c r="O25" s="36">
        <f>H25+I23+J23+K23</f>
        <v>0.21209999999999998</v>
      </c>
      <c r="P25" s="364"/>
      <c r="Q25" s="35">
        <f t="shared" si="1"/>
        <v>2.7300000000000001E-2</v>
      </c>
      <c r="R25" s="364"/>
      <c r="S25" s="37">
        <f>+P23+Q25+R23</f>
        <v>4.7287000000000003E-2</v>
      </c>
      <c r="T25" s="287">
        <f>F23+O25+S25</f>
        <v>0.65592099999999998</v>
      </c>
      <c r="U25" s="95"/>
    </row>
    <row r="26" spans="2:21" s="22" customFormat="1" ht="12.75" customHeight="1" x14ac:dyDescent="0.25">
      <c r="B26" s="136" t="s">
        <v>9</v>
      </c>
      <c r="C26" s="364"/>
      <c r="D26" s="364"/>
      <c r="E26" s="364"/>
      <c r="F26" s="370"/>
      <c r="G26" s="363"/>
      <c r="H26" s="94">
        <f t="shared" si="0"/>
        <v>8.7125000000000008E-2</v>
      </c>
      <c r="I26" s="364"/>
      <c r="J26" s="364"/>
      <c r="K26" s="364"/>
      <c r="L26" s="363"/>
      <c r="M26" s="374"/>
      <c r="N26" s="363"/>
      <c r="O26" s="36">
        <f>H26+I23+J23+K23</f>
        <v>0.21246499999999999</v>
      </c>
      <c r="P26" s="364"/>
      <c r="Q26" s="35">
        <f t="shared" si="1"/>
        <v>2.2100000000000002E-2</v>
      </c>
      <c r="R26" s="364"/>
      <c r="S26" s="37">
        <f>+P23+Q26+R23</f>
        <v>4.2086999999999999E-2</v>
      </c>
      <c r="T26" s="287">
        <f>F23+O26+S26</f>
        <v>0.65108599999999994</v>
      </c>
      <c r="U26" s="95"/>
    </row>
    <row r="27" spans="2:21" s="22" customFormat="1" ht="12.75" customHeight="1" x14ac:dyDescent="0.25">
      <c r="B27" s="136" t="s">
        <v>10</v>
      </c>
      <c r="C27" s="364"/>
      <c r="D27" s="364"/>
      <c r="E27" s="364"/>
      <c r="F27" s="370"/>
      <c r="G27" s="363"/>
      <c r="H27" s="94">
        <f t="shared" si="0"/>
        <v>6.5099999999999991E-2</v>
      </c>
      <c r="I27" s="364"/>
      <c r="J27" s="364"/>
      <c r="K27" s="364"/>
      <c r="L27" s="363"/>
      <c r="M27" s="374"/>
      <c r="N27" s="363"/>
      <c r="O27" s="36">
        <f>H27+I23+J23+K23</f>
        <v>0.19043999999999997</v>
      </c>
      <c r="P27" s="364"/>
      <c r="Q27" s="35">
        <f t="shared" si="1"/>
        <v>1.5800000000000002E-2</v>
      </c>
      <c r="R27" s="364"/>
      <c r="S27" s="37">
        <f>+P23+Q27+R23</f>
        <v>3.5786999999999999E-2</v>
      </c>
      <c r="T27" s="287">
        <f>F23+O27+S27</f>
        <v>0.62276100000000001</v>
      </c>
      <c r="U27" s="95"/>
    </row>
    <row r="28" spans="2:21" s="22" customFormat="1" ht="12.75" customHeight="1" x14ac:dyDescent="0.25">
      <c r="B28" s="136" t="s">
        <v>11</v>
      </c>
      <c r="C28" s="365"/>
      <c r="D28" s="365"/>
      <c r="E28" s="365"/>
      <c r="F28" s="371"/>
      <c r="G28" s="366"/>
      <c r="H28" s="94">
        <f t="shared" si="0"/>
        <v>3.2975999999999998E-2</v>
      </c>
      <c r="I28" s="365"/>
      <c r="J28" s="365"/>
      <c r="K28" s="365"/>
      <c r="L28" s="366"/>
      <c r="M28" s="375"/>
      <c r="N28" s="366"/>
      <c r="O28" s="36">
        <f>H28+I23+J23+K23</f>
        <v>0.15831599999999998</v>
      </c>
      <c r="P28" s="365"/>
      <c r="Q28" s="38">
        <f t="shared" si="1"/>
        <v>6.6E-3</v>
      </c>
      <c r="R28" s="365"/>
      <c r="S28" s="37">
        <f>+P23+Q28+R23</f>
        <v>2.6587E-2</v>
      </c>
      <c r="T28" s="287">
        <f>F23+O28+S28</f>
        <v>0.58143699999999998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3" t="s">
        <v>26</v>
      </c>
      <c r="D30" s="363" t="s">
        <v>26</v>
      </c>
      <c r="E30" s="361">
        <f>D173</f>
        <v>58.93</v>
      </c>
      <c r="F30" s="359">
        <f>SUM(C30:E32)</f>
        <v>58.93</v>
      </c>
      <c r="G30" s="43">
        <f>C175</f>
        <v>77.95</v>
      </c>
      <c r="H30" s="363" t="s">
        <v>26</v>
      </c>
      <c r="I30" s="363" t="s">
        <v>26</v>
      </c>
      <c r="J30" s="363" t="s">
        <v>26</v>
      </c>
      <c r="K30" s="363" t="s">
        <v>26</v>
      </c>
      <c r="L30" s="361">
        <f>C187</f>
        <v>-0.03</v>
      </c>
      <c r="M30" s="372">
        <f>C188</f>
        <v>0.08</v>
      </c>
      <c r="N30" s="361">
        <f>C189</f>
        <v>0</v>
      </c>
      <c r="O30" s="45">
        <f>G30+L30+M30+N30</f>
        <v>78</v>
      </c>
      <c r="P30" s="363" t="s">
        <v>26</v>
      </c>
      <c r="Q30" s="361">
        <f>D193</f>
        <v>-23.13</v>
      </c>
      <c r="R30" s="363" t="s">
        <v>26</v>
      </c>
      <c r="S30" s="359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4"/>
      <c r="D31" s="364"/>
      <c r="E31" s="361"/>
      <c r="F31" s="359"/>
      <c r="G31" s="43">
        <f>C176</f>
        <v>537.88</v>
      </c>
      <c r="H31" s="364"/>
      <c r="I31" s="364"/>
      <c r="J31" s="364"/>
      <c r="K31" s="364"/>
      <c r="L31" s="361"/>
      <c r="M31" s="372"/>
      <c r="N31" s="361"/>
      <c r="O31" s="138">
        <f>G31+L30+M30+N30</f>
        <v>537.93000000000006</v>
      </c>
      <c r="P31" s="364"/>
      <c r="Q31" s="361"/>
      <c r="R31" s="364"/>
      <c r="S31" s="359"/>
      <c r="T31" s="290">
        <f>F30+O31+S30</f>
        <v>573.73</v>
      </c>
    </row>
    <row r="32" spans="2:21" s="22" customFormat="1" x14ac:dyDescent="0.25">
      <c r="B32" s="131" t="s">
        <v>19</v>
      </c>
      <c r="C32" s="365"/>
      <c r="D32" s="365"/>
      <c r="E32" s="362"/>
      <c r="F32" s="360"/>
      <c r="G32" s="46">
        <f>C177</f>
        <v>1137.8000000000002</v>
      </c>
      <c r="H32" s="365"/>
      <c r="I32" s="365"/>
      <c r="J32" s="365"/>
      <c r="K32" s="365"/>
      <c r="L32" s="362"/>
      <c r="M32" s="373"/>
      <c r="N32" s="362"/>
      <c r="O32" s="139">
        <f>G32+L30+M30+N30</f>
        <v>1137.8500000000001</v>
      </c>
      <c r="P32" s="365"/>
      <c r="Q32" s="362"/>
      <c r="R32" s="365"/>
      <c r="S32" s="360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8"/>
    </row>
    <row r="39" spans="2:21" s="22" customFormat="1" ht="15" customHeight="1" x14ac:dyDescent="0.25">
      <c r="B39" s="126" t="s">
        <v>67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4">
        <f>ROUND(B15*C171,6)</f>
        <v>0.35294900000000001</v>
      </c>
      <c r="D41" s="364">
        <f>ROUND(B15*C172,6)</f>
        <v>3.5638999999999997E-2</v>
      </c>
      <c r="E41" s="364">
        <f>C173</f>
        <v>7.9459999999999999E-3</v>
      </c>
      <c r="F41" s="378">
        <f>SUM(C41:E46)</f>
        <v>0.396534</v>
      </c>
      <c r="G41" s="363" t="s">
        <v>26</v>
      </c>
      <c r="H41" s="55">
        <f t="shared" ref="H41:H46" si="2">D178</f>
        <v>0</v>
      </c>
      <c r="I41" s="364">
        <f>ROUND(B15*D184,6)</f>
        <v>0.109699</v>
      </c>
      <c r="J41" s="364">
        <f>C185</f>
        <v>1.186E-3</v>
      </c>
      <c r="K41" s="364">
        <f>C186</f>
        <v>1.4455000000000001E-2</v>
      </c>
      <c r="L41" s="363" t="s">
        <v>26</v>
      </c>
      <c r="M41" s="363" t="s">
        <v>26</v>
      </c>
      <c r="N41" s="363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4">
        <f>C199</f>
        <v>7.2920000000000007E-3</v>
      </c>
      <c r="S41" s="37">
        <f>+P41+Q41+R41</f>
        <v>1.9987000000000001E-2</v>
      </c>
      <c r="T41" s="307">
        <f>F41+O41+S41</f>
        <v>0.54186099999999993</v>
      </c>
    </row>
    <row r="42" spans="2:21" s="22" customFormat="1" x14ac:dyDescent="0.25">
      <c r="B42" s="136" t="s">
        <v>46</v>
      </c>
      <c r="C42" s="364"/>
      <c r="D42" s="364"/>
      <c r="E42" s="364"/>
      <c r="F42" s="378"/>
      <c r="G42" s="363"/>
      <c r="H42" s="55">
        <f t="shared" si="2"/>
        <v>6.9823999999999997E-2</v>
      </c>
      <c r="I42" s="364"/>
      <c r="J42" s="364"/>
      <c r="K42" s="364"/>
      <c r="L42" s="363"/>
      <c r="M42" s="363"/>
      <c r="N42" s="363"/>
      <c r="O42" s="56">
        <f>H42+I41+J41+K41</f>
        <v>0.19516399999999998</v>
      </c>
      <c r="P42" s="376"/>
      <c r="Q42" s="57">
        <f t="shared" si="3"/>
        <v>4.6199999999999998E-2</v>
      </c>
      <c r="R42" s="364"/>
      <c r="S42" s="37">
        <f>+P41+Q42+R41</f>
        <v>6.6186999999999996E-2</v>
      </c>
      <c r="T42" s="307">
        <f>F41+O42+S42</f>
        <v>0.65788499999999994</v>
      </c>
    </row>
    <row r="43" spans="2:21" s="22" customFormat="1" x14ac:dyDescent="0.25">
      <c r="B43" s="136" t="s">
        <v>8</v>
      </c>
      <c r="C43" s="364"/>
      <c r="D43" s="364"/>
      <c r="E43" s="364"/>
      <c r="F43" s="378"/>
      <c r="G43" s="363"/>
      <c r="H43" s="55">
        <f t="shared" si="2"/>
        <v>6.3909000000000007E-2</v>
      </c>
      <c r="I43" s="364"/>
      <c r="J43" s="364"/>
      <c r="K43" s="364"/>
      <c r="L43" s="363"/>
      <c r="M43" s="363"/>
      <c r="N43" s="363"/>
      <c r="O43" s="56">
        <f>H43+I41+J41+K41</f>
        <v>0.189249</v>
      </c>
      <c r="P43" s="376"/>
      <c r="Q43" s="57">
        <f t="shared" si="3"/>
        <v>2.7300000000000001E-2</v>
      </c>
      <c r="R43" s="364"/>
      <c r="S43" s="37">
        <f>+P41+Q43+R41</f>
        <v>4.7287000000000003E-2</v>
      </c>
      <c r="T43" s="307">
        <f>F41+O43+S43</f>
        <v>0.63306999999999991</v>
      </c>
    </row>
    <row r="44" spans="2:21" s="22" customFormat="1" x14ac:dyDescent="0.25">
      <c r="B44" s="136" t="s">
        <v>9</v>
      </c>
      <c r="C44" s="364"/>
      <c r="D44" s="364"/>
      <c r="E44" s="364"/>
      <c r="F44" s="378"/>
      <c r="G44" s="363"/>
      <c r="H44" s="55">
        <f t="shared" si="2"/>
        <v>6.4177999999999999E-2</v>
      </c>
      <c r="I44" s="364"/>
      <c r="J44" s="364"/>
      <c r="K44" s="364"/>
      <c r="L44" s="363"/>
      <c r="M44" s="363"/>
      <c r="N44" s="363"/>
      <c r="O44" s="56">
        <f>H44+I41+J41+K41</f>
        <v>0.18951799999999999</v>
      </c>
      <c r="P44" s="376"/>
      <c r="Q44" s="57">
        <f t="shared" si="3"/>
        <v>2.2100000000000002E-2</v>
      </c>
      <c r="R44" s="364"/>
      <c r="S44" s="37">
        <f>+P41+Q44+R41</f>
        <v>4.2086999999999999E-2</v>
      </c>
      <c r="T44" s="307">
        <f>F41+O44+S44</f>
        <v>0.628139</v>
      </c>
    </row>
    <row r="45" spans="2:21" s="22" customFormat="1" x14ac:dyDescent="0.25">
      <c r="B45" s="136" t="s">
        <v>10</v>
      </c>
      <c r="C45" s="364"/>
      <c r="D45" s="364"/>
      <c r="E45" s="364"/>
      <c r="F45" s="378"/>
      <c r="G45" s="363"/>
      <c r="H45" s="55">
        <f t="shared" si="2"/>
        <v>4.7953999999999997E-2</v>
      </c>
      <c r="I45" s="364"/>
      <c r="J45" s="364"/>
      <c r="K45" s="364"/>
      <c r="L45" s="363"/>
      <c r="M45" s="363"/>
      <c r="N45" s="363"/>
      <c r="O45" s="56">
        <f>H45+I41+J41+K41</f>
        <v>0.17329399999999998</v>
      </c>
      <c r="P45" s="376"/>
      <c r="Q45" s="57">
        <f t="shared" si="3"/>
        <v>1.5800000000000002E-2</v>
      </c>
      <c r="R45" s="364"/>
      <c r="S45" s="37">
        <f>+P41+Q45+R41</f>
        <v>3.5786999999999999E-2</v>
      </c>
      <c r="T45" s="307">
        <f>F41+O45+S45</f>
        <v>0.60561500000000001</v>
      </c>
    </row>
    <row r="46" spans="2:21" s="22" customFormat="1" x14ac:dyDescent="0.25">
      <c r="B46" s="136" t="s">
        <v>11</v>
      </c>
      <c r="C46" s="365"/>
      <c r="D46" s="365"/>
      <c r="E46" s="365"/>
      <c r="F46" s="379"/>
      <c r="G46" s="366"/>
      <c r="H46" s="55">
        <f t="shared" si="2"/>
        <v>2.4291E-2</v>
      </c>
      <c r="I46" s="365"/>
      <c r="J46" s="365"/>
      <c r="K46" s="365"/>
      <c r="L46" s="366"/>
      <c r="M46" s="366"/>
      <c r="N46" s="366"/>
      <c r="O46" s="56">
        <f>H46+I41+J41+K41</f>
        <v>0.14963099999999999</v>
      </c>
      <c r="P46" s="377"/>
      <c r="Q46" s="58">
        <f t="shared" si="3"/>
        <v>6.6E-3</v>
      </c>
      <c r="R46" s="365"/>
      <c r="S46" s="37">
        <f>+P41+Q46+R41</f>
        <v>2.6587E-2</v>
      </c>
      <c r="T46" s="307">
        <f>F41+O46+S46</f>
        <v>0.57275200000000004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3" t="s">
        <v>26</v>
      </c>
      <c r="D48" s="363" t="s">
        <v>26</v>
      </c>
      <c r="E48" s="361">
        <f>D173</f>
        <v>58.93</v>
      </c>
      <c r="F48" s="359">
        <f>SUM(C48:E50)</f>
        <v>58.93</v>
      </c>
      <c r="G48" s="44">
        <f>D175</f>
        <v>67.39</v>
      </c>
      <c r="H48" s="363" t="s">
        <v>26</v>
      </c>
      <c r="I48" s="363" t="s">
        <v>26</v>
      </c>
      <c r="J48" s="363" t="s">
        <v>26</v>
      </c>
      <c r="K48" s="363" t="s">
        <v>26</v>
      </c>
      <c r="L48" s="361">
        <f>D187</f>
        <v>-0.25</v>
      </c>
      <c r="M48" s="361">
        <f>D188</f>
        <v>0.06</v>
      </c>
      <c r="N48" s="361">
        <f>D189</f>
        <v>0</v>
      </c>
      <c r="O48" s="45">
        <f>G48+L48+M48+N48</f>
        <v>67.2</v>
      </c>
      <c r="P48" s="363" t="s">
        <v>26</v>
      </c>
      <c r="Q48" s="361">
        <f>D193</f>
        <v>-23.13</v>
      </c>
      <c r="R48" s="363" t="s">
        <v>26</v>
      </c>
      <c r="S48" s="359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4"/>
      <c r="D49" s="364"/>
      <c r="E49" s="361"/>
      <c r="F49" s="359"/>
      <c r="G49" s="44">
        <f>D176</f>
        <v>469.74</v>
      </c>
      <c r="H49" s="364"/>
      <c r="I49" s="364"/>
      <c r="J49" s="364"/>
      <c r="K49" s="364"/>
      <c r="L49" s="361"/>
      <c r="M49" s="361"/>
      <c r="N49" s="361"/>
      <c r="O49" s="138">
        <f>G49+L48+M48+N48</f>
        <v>469.55</v>
      </c>
      <c r="P49" s="364"/>
      <c r="Q49" s="361"/>
      <c r="R49" s="364"/>
      <c r="S49" s="359"/>
      <c r="T49" s="290">
        <f>F48+O49+S48</f>
        <v>505.35</v>
      </c>
    </row>
    <row r="50" spans="2:35" s="22" customFormat="1" x14ac:dyDescent="0.25">
      <c r="B50" s="131" t="s">
        <v>19</v>
      </c>
      <c r="C50" s="365"/>
      <c r="D50" s="365"/>
      <c r="E50" s="362"/>
      <c r="F50" s="360"/>
      <c r="G50" s="47">
        <f>D177</f>
        <v>975.12000000000012</v>
      </c>
      <c r="H50" s="365"/>
      <c r="I50" s="365"/>
      <c r="J50" s="365"/>
      <c r="K50" s="365"/>
      <c r="L50" s="362"/>
      <c r="M50" s="362"/>
      <c r="N50" s="362"/>
      <c r="O50" s="139">
        <f>G50+L48+M48+N48</f>
        <v>974.93000000000006</v>
      </c>
      <c r="P50" s="365"/>
      <c r="Q50" s="362"/>
      <c r="R50" s="365"/>
      <c r="S50" s="360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8"/>
    </row>
    <row r="57" spans="2:35" s="22" customFormat="1" ht="15" customHeight="1" x14ac:dyDescent="0.25">
      <c r="B57" s="126" t="s">
        <v>67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4">
        <f>ROUND(B15*C171,6)</f>
        <v>0.35294900000000001</v>
      </c>
      <c r="D59" s="364">
        <f>ROUND(B15*C172,6)</f>
        <v>3.5638999999999997E-2</v>
      </c>
      <c r="E59" s="364">
        <f>C173</f>
        <v>7.9459999999999999E-3</v>
      </c>
      <c r="F59" s="370">
        <f>SUM(C59:E64)</f>
        <v>0.396534</v>
      </c>
      <c r="G59" s="363" t="s">
        <v>26</v>
      </c>
      <c r="H59" s="64">
        <f t="shared" ref="H59:H64" si="4">E178</f>
        <v>0</v>
      </c>
      <c r="I59" s="364">
        <f>ROUND(B15*E184,6)</f>
        <v>0.109699</v>
      </c>
      <c r="J59" s="364">
        <f>C185</f>
        <v>1.186E-3</v>
      </c>
      <c r="K59" s="364">
        <f>C186</f>
        <v>1.4455000000000001E-2</v>
      </c>
      <c r="L59" s="363" t="s">
        <v>26</v>
      </c>
      <c r="M59" s="363" t="s">
        <v>26</v>
      </c>
      <c r="N59" s="363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4">
        <f>C199</f>
        <v>7.2920000000000007E-3</v>
      </c>
      <c r="S59" s="37">
        <f>+P59+Q59+R59</f>
        <v>1.9987000000000001E-2</v>
      </c>
      <c r="T59" s="287">
        <f>F59+O59+S59</f>
        <v>0.54186099999999993</v>
      </c>
    </row>
    <row r="60" spans="2:35" s="22" customFormat="1" x14ac:dyDescent="0.25">
      <c r="B60" s="136" t="s">
        <v>46</v>
      </c>
      <c r="C60" s="364"/>
      <c r="D60" s="364"/>
      <c r="E60" s="364"/>
      <c r="F60" s="370"/>
      <c r="G60" s="363"/>
      <c r="H60" s="64">
        <f t="shared" si="4"/>
        <v>9.5524999999999999E-2</v>
      </c>
      <c r="I60" s="364"/>
      <c r="J60" s="364"/>
      <c r="K60" s="364"/>
      <c r="L60" s="363"/>
      <c r="M60" s="363"/>
      <c r="N60" s="363"/>
      <c r="O60" s="37">
        <f>H60+I59+J59+K59</f>
        <v>0.22086500000000001</v>
      </c>
      <c r="P60" s="376"/>
      <c r="Q60" s="35">
        <f t="shared" si="5"/>
        <v>4.6199999999999998E-2</v>
      </c>
      <c r="R60" s="364"/>
      <c r="S60" s="37">
        <f>+P59+Q60+R59</f>
        <v>6.6186999999999996E-2</v>
      </c>
      <c r="T60" s="287">
        <f>F59+O60+S60</f>
        <v>0.68358600000000003</v>
      </c>
    </row>
    <row r="61" spans="2:35" s="22" customFormat="1" x14ac:dyDescent="0.25">
      <c r="B61" s="136" t="s">
        <v>8</v>
      </c>
      <c r="C61" s="364"/>
      <c r="D61" s="364"/>
      <c r="E61" s="364"/>
      <c r="F61" s="370"/>
      <c r="G61" s="363"/>
      <c r="H61" s="64">
        <f t="shared" si="4"/>
        <v>8.7431999999999996E-2</v>
      </c>
      <c r="I61" s="364"/>
      <c r="J61" s="364"/>
      <c r="K61" s="364"/>
      <c r="L61" s="363"/>
      <c r="M61" s="363"/>
      <c r="N61" s="363"/>
      <c r="O61" s="37">
        <f>H61+I59+J59+K59</f>
        <v>0.21277199999999999</v>
      </c>
      <c r="P61" s="376"/>
      <c r="Q61" s="35">
        <f t="shared" si="5"/>
        <v>2.7300000000000001E-2</v>
      </c>
      <c r="R61" s="364"/>
      <c r="S61" s="37">
        <f>+P59+Q61+R59</f>
        <v>4.7287000000000003E-2</v>
      </c>
      <c r="T61" s="287">
        <f>F59+O61+S61</f>
        <v>0.65659299999999998</v>
      </c>
    </row>
    <row r="62" spans="2:35" s="22" customFormat="1" x14ac:dyDescent="0.25">
      <c r="B62" s="136" t="s">
        <v>9</v>
      </c>
      <c r="C62" s="364"/>
      <c r="D62" s="364"/>
      <c r="E62" s="364"/>
      <c r="F62" s="370"/>
      <c r="G62" s="363"/>
      <c r="H62" s="64">
        <f t="shared" si="4"/>
        <v>8.7799999999999989E-2</v>
      </c>
      <c r="I62" s="364"/>
      <c r="J62" s="364"/>
      <c r="K62" s="364"/>
      <c r="L62" s="363"/>
      <c r="M62" s="363"/>
      <c r="N62" s="363"/>
      <c r="O62" s="37">
        <f>H62+I59+J59+K59</f>
        <v>0.21313999999999997</v>
      </c>
      <c r="P62" s="376"/>
      <c r="Q62" s="35">
        <f t="shared" si="5"/>
        <v>2.2100000000000002E-2</v>
      </c>
      <c r="R62" s="364"/>
      <c r="S62" s="37">
        <f>+P59+Q62+R59</f>
        <v>4.2086999999999999E-2</v>
      </c>
      <c r="T62" s="287">
        <f>F59+O62+S62</f>
        <v>0.65176099999999992</v>
      </c>
    </row>
    <row r="63" spans="2:35" s="22" customFormat="1" x14ac:dyDescent="0.25">
      <c r="B63" s="136" t="s">
        <v>10</v>
      </c>
      <c r="C63" s="364"/>
      <c r="D63" s="364"/>
      <c r="E63" s="364"/>
      <c r="F63" s="370"/>
      <c r="G63" s="363"/>
      <c r="H63" s="64">
        <f t="shared" si="4"/>
        <v>6.5604999999999997E-2</v>
      </c>
      <c r="I63" s="364"/>
      <c r="J63" s="364"/>
      <c r="K63" s="364"/>
      <c r="L63" s="363"/>
      <c r="M63" s="363"/>
      <c r="N63" s="363"/>
      <c r="O63" s="37">
        <f>H63+I59+J59+K59</f>
        <v>0.190945</v>
      </c>
      <c r="P63" s="376"/>
      <c r="Q63" s="35">
        <f t="shared" si="5"/>
        <v>1.5800000000000002E-2</v>
      </c>
      <c r="R63" s="364"/>
      <c r="S63" s="37">
        <f>+P59+Q63+R59</f>
        <v>3.5786999999999999E-2</v>
      </c>
      <c r="T63" s="287">
        <f>F59+O63+S63</f>
        <v>0.62326599999999999</v>
      </c>
    </row>
    <row r="64" spans="2:35" s="22" customFormat="1" x14ac:dyDescent="0.25">
      <c r="B64" s="136" t="s">
        <v>11</v>
      </c>
      <c r="C64" s="365"/>
      <c r="D64" s="365"/>
      <c r="E64" s="365"/>
      <c r="F64" s="371"/>
      <c r="G64" s="366"/>
      <c r="H64" s="64">
        <f t="shared" si="4"/>
        <v>3.3231000000000004E-2</v>
      </c>
      <c r="I64" s="365"/>
      <c r="J64" s="365"/>
      <c r="K64" s="365"/>
      <c r="L64" s="366"/>
      <c r="M64" s="366"/>
      <c r="N64" s="366"/>
      <c r="O64" s="37">
        <f>H64+I59+J59+K59</f>
        <v>0.15857099999999999</v>
      </c>
      <c r="P64" s="377"/>
      <c r="Q64" s="38">
        <f t="shared" si="5"/>
        <v>6.6E-3</v>
      </c>
      <c r="R64" s="365"/>
      <c r="S64" s="37">
        <f>+P59+Q64+R59</f>
        <v>2.6587E-2</v>
      </c>
      <c r="T64" s="287">
        <f>F59+O64+S64</f>
        <v>0.58169199999999999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3" t="s">
        <v>26</v>
      </c>
      <c r="D66" s="363" t="s">
        <v>26</v>
      </c>
      <c r="E66" s="361">
        <f>D173</f>
        <v>58.93</v>
      </c>
      <c r="F66" s="359">
        <f>SUM(C66:E68)</f>
        <v>58.93</v>
      </c>
      <c r="G66" s="44">
        <f>E175</f>
        <v>73.39</v>
      </c>
      <c r="H66" s="363" t="s">
        <v>26</v>
      </c>
      <c r="I66" s="363" t="s">
        <v>26</v>
      </c>
      <c r="J66" s="363" t="s">
        <v>26</v>
      </c>
      <c r="K66" s="363" t="s">
        <v>26</v>
      </c>
      <c r="L66" s="361">
        <f>E187</f>
        <v>0</v>
      </c>
      <c r="M66" s="361">
        <f>E188</f>
        <v>0</v>
      </c>
      <c r="N66" s="361">
        <f>E189</f>
        <v>0</v>
      </c>
      <c r="O66" s="45">
        <f>G66+L66+M66+N66</f>
        <v>73.39</v>
      </c>
      <c r="P66" s="363" t="s">
        <v>26</v>
      </c>
      <c r="Q66" s="361">
        <f>D193</f>
        <v>-23.13</v>
      </c>
      <c r="R66" s="363" t="s">
        <v>26</v>
      </c>
      <c r="S66" s="359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4"/>
      <c r="D67" s="364"/>
      <c r="E67" s="361"/>
      <c r="F67" s="359"/>
      <c r="G67" s="44">
        <f>E176</f>
        <v>468.45000000000005</v>
      </c>
      <c r="H67" s="364"/>
      <c r="I67" s="364"/>
      <c r="J67" s="364"/>
      <c r="K67" s="364"/>
      <c r="L67" s="361"/>
      <c r="M67" s="361"/>
      <c r="N67" s="361"/>
      <c r="O67" s="138">
        <f>G67+L66+M66+N66</f>
        <v>468.45000000000005</v>
      </c>
      <c r="P67" s="364"/>
      <c r="Q67" s="361"/>
      <c r="R67" s="364"/>
      <c r="S67" s="359"/>
      <c r="T67" s="290">
        <f>F66+O67+S66</f>
        <v>504.25</v>
      </c>
    </row>
    <row r="68" spans="2:21" s="22" customFormat="1" x14ac:dyDescent="0.25">
      <c r="B68" s="131" t="s">
        <v>19</v>
      </c>
      <c r="C68" s="365"/>
      <c r="D68" s="365"/>
      <c r="E68" s="362"/>
      <c r="F68" s="360"/>
      <c r="G68" s="47">
        <f>E177</f>
        <v>1152.93</v>
      </c>
      <c r="H68" s="365"/>
      <c r="I68" s="365"/>
      <c r="J68" s="365"/>
      <c r="K68" s="365"/>
      <c r="L68" s="362"/>
      <c r="M68" s="362"/>
      <c r="N68" s="362"/>
      <c r="O68" s="139">
        <f>G68+L66+M66+N66</f>
        <v>1152.93</v>
      </c>
      <c r="P68" s="365"/>
      <c r="Q68" s="362"/>
      <c r="R68" s="365"/>
      <c r="S68" s="360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8"/>
    </row>
    <row r="75" spans="2:21" s="22" customFormat="1" ht="15" customHeight="1" x14ac:dyDescent="0.25">
      <c r="B75" s="126" t="s">
        <v>67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4">
        <f>ROUND(B15*C171,6)</f>
        <v>0.35294900000000001</v>
      </c>
      <c r="D77" s="364">
        <f>ROUND(B15*C172,6)</f>
        <v>3.5638999999999997E-2</v>
      </c>
      <c r="E77" s="364">
        <f>C173</f>
        <v>7.9459999999999999E-3</v>
      </c>
      <c r="F77" s="370">
        <f>SUM(C77:E82)</f>
        <v>0.396534</v>
      </c>
      <c r="G77" s="363" t="s">
        <v>26</v>
      </c>
      <c r="H77" s="64">
        <f t="shared" ref="H77:H82" si="6">F178</f>
        <v>0</v>
      </c>
      <c r="I77" s="364">
        <f>ROUND(B15*F184,6)</f>
        <v>0.109699</v>
      </c>
      <c r="J77" s="364">
        <f>C185</f>
        <v>1.186E-3</v>
      </c>
      <c r="K77" s="364">
        <f>C186</f>
        <v>1.4455000000000001E-2</v>
      </c>
      <c r="L77" s="363" t="s">
        <v>26</v>
      </c>
      <c r="M77" s="363" t="s">
        <v>26</v>
      </c>
      <c r="N77" s="363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4">
        <f>C199</f>
        <v>7.2920000000000007E-3</v>
      </c>
      <c r="S77" s="37">
        <f>+P77+Q77+R77</f>
        <v>1.9987000000000001E-2</v>
      </c>
      <c r="T77" s="287">
        <f>F77+O77+S77</f>
        <v>0.54186099999999993</v>
      </c>
    </row>
    <row r="78" spans="2:21" s="22" customFormat="1" x14ac:dyDescent="0.25">
      <c r="B78" s="136" t="s">
        <v>46</v>
      </c>
      <c r="C78" s="364"/>
      <c r="D78" s="364"/>
      <c r="E78" s="364"/>
      <c r="F78" s="370"/>
      <c r="G78" s="363"/>
      <c r="H78" s="64">
        <f t="shared" si="6"/>
        <v>0.11729200000000001</v>
      </c>
      <c r="I78" s="364"/>
      <c r="J78" s="364"/>
      <c r="K78" s="364"/>
      <c r="L78" s="363"/>
      <c r="M78" s="363"/>
      <c r="N78" s="363"/>
      <c r="O78" s="37">
        <f>H78+I77+J77+K77</f>
        <v>0.24263199999999999</v>
      </c>
      <c r="P78" s="376"/>
      <c r="Q78" s="35">
        <f t="shared" si="7"/>
        <v>4.6199999999999998E-2</v>
      </c>
      <c r="R78" s="364"/>
      <c r="S78" s="37">
        <f>+P77+Q78+R77</f>
        <v>6.6186999999999996E-2</v>
      </c>
      <c r="T78" s="287">
        <f>F77+O78+S78</f>
        <v>0.70535300000000001</v>
      </c>
    </row>
    <row r="79" spans="2:21" s="22" customFormat="1" x14ac:dyDescent="0.25">
      <c r="B79" s="136" t="s">
        <v>8</v>
      </c>
      <c r="C79" s="364"/>
      <c r="D79" s="364"/>
      <c r="E79" s="364"/>
      <c r="F79" s="370"/>
      <c r="G79" s="363"/>
      <c r="H79" s="64">
        <f t="shared" si="6"/>
        <v>0.107354</v>
      </c>
      <c r="I79" s="364"/>
      <c r="J79" s="364"/>
      <c r="K79" s="364"/>
      <c r="L79" s="363"/>
      <c r="M79" s="363"/>
      <c r="N79" s="363"/>
      <c r="O79" s="37">
        <f>H79+I77+J77+K77</f>
        <v>0.23269399999999998</v>
      </c>
      <c r="P79" s="376"/>
      <c r="Q79" s="35">
        <f t="shared" si="7"/>
        <v>2.7300000000000001E-2</v>
      </c>
      <c r="R79" s="364"/>
      <c r="S79" s="37">
        <f>+P77+Q79+R77</f>
        <v>4.7287000000000003E-2</v>
      </c>
      <c r="T79" s="287">
        <f>F77+O79+S79</f>
        <v>0.67651499999999998</v>
      </c>
    </row>
    <row r="80" spans="2:21" s="22" customFormat="1" x14ac:dyDescent="0.25">
      <c r="B80" s="136" t="s">
        <v>9</v>
      </c>
      <c r="C80" s="364"/>
      <c r="D80" s="364"/>
      <c r="E80" s="364"/>
      <c r="F80" s="370"/>
      <c r="G80" s="363"/>
      <c r="H80" s="64">
        <f t="shared" si="6"/>
        <v>0.107806</v>
      </c>
      <c r="I80" s="364"/>
      <c r="J80" s="364"/>
      <c r="K80" s="364"/>
      <c r="L80" s="363"/>
      <c r="M80" s="363"/>
      <c r="N80" s="363"/>
      <c r="O80" s="37">
        <f>H80+I77+J77+K77</f>
        <v>0.23314599999999999</v>
      </c>
      <c r="P80" s="376"/>
      <c r="Q80" s="35">
        <f t="shared" si="7"/>
        <v>2.2100000000000002E-2</v>
      </c>
      <c r="R80" s="364"/>
      <c r="S80" s="37">
        <f>+P77+Q80+R77</f>
        <v>4.2086999999999999E-2</v>
      </c>
      <c r="T80" s="287">
        <f>F77+O80+S80</f>
        <v>0.671767</v>
      </c>
    </row>
    <row r="81" spans="2:21" s="22" customFormat="1" x14ac:dyDescent="0.25">
      <c r="B81" s="136" t="s">
        <v>10</v>
      </c>
      <c r="C81" s="364"/>
      <c r="D81" s="364"/>
      <c r="E81" s="364"/>
      <c r="F81" s="370"/>
      <c r="G81" s="363"/>
      <c r="H81" s="64">
        <f t="shared" si="6"/>
        <v>8.0554000000000001E-2</v>
      </c>
      <c r="I81" s="364"/>
      <c r="J81" s="364"/>
      <c r="K81" s="364"/>
      <c r="L81" s="363"/>
      <c r="M81" s="363"/>
      <c r="N81" s="363"/>
      <c r="O81" s="37">
        <f>H81+I77+J77+K77</f>
        <v>0.20589399999999999</v>
      </c>
      <c r="P81" s="376"/>
      <c r="Q81" s="35">
        <f t="shared" si="7"/>
        <v>1.5800000000000002E-2</v>
      </c>
      <c r="R81" s="364"/>
      <c r="S81" s="37">
        <f>+P77+Q81+R77</f>
        <v>3.5786999999999999E-2</v>
      </c>
      <c r="T81" s="287">
        <f>F77+O81+S81</f>
        <v>0.63821499999999998</v>
      </c>
    </row>
    <row r="82" spans="2:21" s="22" customFormat="1" x14ac:dyDescent="0.25">
      <c r="B82" s="136" t="s">
        <v>11</v>
      </c>
      <c r="C82" s="365"/>
      <c r="D82" s="365"/>
      <c r="E82" s="365"/>
      <c r="F82" s="371"/>
      <c r="G82" s="366"/>
      <c r="H82" s="64">
        <f t="shared" si="6"/>
        <v>4.0804E-2</v>
      </c>
      <c r="I82" s="365"/>
      <c r="J82" s="365"/>
      <c r="K82" s="365"/>
      <c r="L82" s="366"/>
      <c r="M82" s="366"/>
      <c r="N82" s="366"/>
      <c r="O82" s="37">
        <f>H82+I77+J77+K77</f>
        <v>0.16614399999999999</v>
      </c>
      <c r="P82" s="377"/>
      <c r="Q82" s="38">
        <f t="shared" si="7"/>
        <v>6.6E-3</v>
      </c>
      <c r="R82" s="365"/>
      <c r="S82" s="37">
        <f>+P77+Q82+R77</f>
        <v>2.6587E-2</v>
      </c>
      <c r="T82" s="287">
        <f>F77+O82+S82</f>
        <v>0.58926500000000004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3" t="s">
        <v>26</v>
      </c>
      <c r="D84" s="363" t="s">
        <v>26</v>
      </c>
      <c r="E84" s="361">
        <f>D173</f>
        <v>58.93</v>
      </c>
      <c r="F84" s="359">
        <f>SUM(C84:E86)</f>
        <v>58.93</v>
      </c>
      <c r="G84" s="44">
        <f>F175</f>
        <v>65.88</v>
      </c>
      <c r="H84" s="363" t="s">
        <v>26</v>
      </c>
      <c r="I84" s="363" t="s">
        <v>26</v>
      </c>
      <c r="J84" s="363" t="s">
        <v>26</v>
      </c>
      <c r="K84" s="363" t="s">
        <v>26</v>
      </c>
      <c r="L84" s="361">
        <f>F187</f>
        <v>0</v>
      </c>
      <c r="M84" s="361">
        <f>F188</f>
        <v>0</v>
      </c>
      <c r="N84" s="361">
        <f>F189</f>
        <v>0</v>
      </c>
      <c r="O84" s="45">
        <f>G84+L84+M84+N84</f>
        <v>65.88</v>
      </c>
      <c r="P84" s="363" t="s">
        <v>26</v>
      </c>
      <c r="Q84" s="361">
        <f>D193</f>
        <v>-23.13</v>
      </c>
      <c r="R84" s="363" t="s">
        <v>26</v>
      </c>
      <c r="S84" s="359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4"/>
      <c r="D85" s="364"/>
      <c r="E85" s="361"/>
      <c r="F85" s="359"/>
      <c r="G85" s="44">
        <f>F176</f>
        <v>460.09000000000003</v>
      </c>
      <c r="H85" s="364"/>
      <c r="I85" s="364"/>
      <c r="J85" s="364"/>
      <c r="K85" s="364"/>
      <c r="L85" s="361"/>
      <c r="M85" s="361"/>
      <c r="N85" s="361"/>
      <c r="O85" s="138">
        <f>G85+L84+M84+N84</f>
        <v>460.09000000000003</v>
      </c>
      <c r="P85" s="364"/>
      <c r="Q85" s="361"/>
      <c r="R85" s="364"/>
      <c r="S85" s="359"/>
      <c r="T85" s="290">
        <f>F84+O85+S84</f>
        <v>495.89</v>
      </c>
    </row>
    <row r="86" spans="2:21" s="22" customFormat="1" x14ac:dyDescent="0.25">
      <c r="B86" s="131" t="s">
        <v>19</v>
      </c>
      <c r="C86" s="365"/>
      <c r="D86" s="365"/>
      <c r="E86" s="362"/>
      <c r="F86" s="360"/>
      <c r="G86" s="47">
        <f>F177</f>
        <v>960.54000000000008</v>
      </c>
      <c r="H86" s="365"/>
      <c r="I86" s="365"/>
      <c r="J86" s="365"/>
      <c r="K86" s="365"/>
      <c r="L86" s="362"/>
      <c r="M86" s="362"/>
      <c r="N86" s="362"/>
      <c r="O86" s="139">
        <f>G86+L84+M84+N84</f>
        <v>960.54000000000008</v>
      </c>
      <c r="P86" s="365"/>
      <c r="Q86" s="362"/>
      <c r="R86" s="365"/>
      <c r="S86" s="360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8"/>
    </row>
    <row r="93" spans="2:21" s="22" customFormat="1" ht="15" customHeight="1" x14ac:dyDescent="0.25">
      <c r="B93" s="126" t="s">
        <v>67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4">
        <f>ROUND(B15*C171,6)</f>
        <v>0.35294900000000001</v>
      </c>
      <c r="D95" s="364">
        <f>ROUND(B15*C172,6)</f>
        <v>3.5638999999999997E-2</v>
      </c>
      <c r="E95" s="364">
        <f>C173</f>
        <v>7.9459999999999999E-3</v>
      </c>
      <c r="F95" s="370">
        <f>SUM(C95:E100)</f>
        <v>0.396534</v>
      </c>
      <c r="G95" s="363" t="s">
        <v>26</v>
      </c>
      <c r="H95" s="35">
        <f t="shared" ref="H95:H100" si="8">G178</f>
        <v>0</v>
      </c>
      <c r="I95" s="364">
        <f>ROUND(B15*G184,6)</f>
        <v>0.109699</v>
      </c>
      <c r="J95" s="364">
        <f>C185</f>
        <v>1.186E-3</v>
      </c>
      <c r="K95" s="364">
        <f>C186</f>
        <v>1.4455000000000001E-2</v>
      </c>
      <c r="L95" s="363" t="s">
        <v>26</v>
      </c>
      <c r="M95" s="363" t="s">
        <v>26</v>
      </c>
      <c r="N95" s="363" t="s">
        <v>26</v>
      </c>
      <c r="O95" s="37">
        <f>H95+I95+J95+K95</f>
        <v>0.12534000000000001</v>
      </c>
      <c r="P95" s="364">
        <f>C192</f>
        <v>1.2695E-2</v>
      </c>
      <c r="Q95" s="35">
        <f t="shared" ref="Q95:Q100" si="9">C193</f>
        <v>0</v>
      </c>
      <c r="R95" s="364">
        <f>C199</f>
        <v>7.2920000000000007E-3</v>
      </c>
      <c r="S95" s="37">
        <f>+P95+Q95+R95</f>
        <v>1.9987000000000001E-2</v>
      </c>
      <c r="T95" s="287">
        <f>F95+O95+S95</f>
        <v>0.54186099999999993</v>
      </c>
    </row>
    <row r="96" spans="2:21" s="22" customFormat="1" x14ac:dyDescent="0.25">
      <c r="B96" s="136" t="s">
        <v>46</v>
      </c>
      <c r="C96" s="364"/>
      <c r="D96" s="364"/>
      <c r="E96" s="364"/>
      <c r="F96" s="370"/>
      <c r="G96" s="363"/>
      <c r="H96" s="35">
        <f t="shared" si="8"/>
        <v>0.16543099999999999</v>
      </c>
      <c r="I96" s="364"/>
      <c r="J96" s="364"/>
      <c r="K96" s="364"/>
      <c r="L96" s="363"/>
      <c r="M96" s="363"/>
      <c r="N96" s="363"/>
      <c r="O96" s="37">
        <f>H96+I95+J95+K95</f>
        <v>0.290771</v>
      </c>
      <c r="P96" s="364"/>
      <c r="Q96" s="35">
        <f t="shared" si="9"/>
        <v>4.6199999999999998E-2</v>
      </c>
      <c r="R96" s="364"/>
      <c r="S96" s="37">
        <f>+P95+Q96+R95</f>
        <v>6.6186999999999996E-2</v>
      </c>
      <c r="T96" s="287">
        <f>F95+O96+S96</f>
        <v>0.75349200000000005</v>
      </c>
    </row>
    <row r="97" spans="2:21" s="22" customFormat="1" x14ac:dyDescent="0.25">
      <c r="B97" s="136" t="s">
        <v>8</v>
      </c>
      <c r="C97" s="364"/>
      <c r="D97" s="364"/>
      <c r="E97" s="364"/>
      <c r="F97" s="370"/>
      <c r="G97" s="363"/>
      <c r="H97" s="35">
        <f t="shared" si="8"/>
        <v>0.15141499999999999</v>
      </c>
      <c r="I97" s="364"/>
      <c r="J97" s="364"/>
      <c r="K97" s="364"/>
      <c r="L97" s="363"/>
      <c r="M97" s="363"/>
      <c r="N97" s="363"/>
      <c r="O97" s="37">
        <f>H97+I95+J95+K95</f>
        <v>0.27675500000000003</v>
      </c>
      <c r="P97" s="364"/>
      <c r="Q97" s="35">
        <f t="shared" si="9"/>
        <v>2.7300000000000001E-2</v>
      </c>
      <c r="R97" s="364"/>
      <c r="S97" s="37">
        <f>+P95+Q97+R95</f>
        <v>4.7287000000000003E-2</v>
      </c>
      <c r="T97" s="287">
        <f>F95+O97+S97</f>
        <v>0.72057599999999999</v>
      </c>
    </row>
    <row r="98" spans="2:21" s="22" customFormat="1" x14ac:dyDescent="0.25">
      <c r="B98" s="136" t="s">
        <v>9</v>
      </c>
      <c r="C98" s="364"/>
      <c r="D98" s="364"/>
      <c r="E98" s="364"/>
      <c r="F98" s="370"/>
      <c r="G98" s="363"/>
      <c r="H98" s="35">
        <f t="shared" si="8"/>
        <v>0.15205199999999999</v>
      </c>
      <c r="I98" s="364"/>
      <c r="J98" s="364"/>
      <c r="K98" s="364"/>
      <c r="L98" s="363"/>
      <c r="M98" s="363"/>
      <c r="N98" s="363"/>
      <c r="O98" s="37">
        <f>H98+I95+J95+K95</f>
        <v>0.27739200000000003</v>
      </c>
      <c r="P98" s="364"/>
      <c r="Q98" s="35">
        <f t="shared" si="9"/>
        <v>2.2100000000000002E-2</v>
      </c>
      <c r="R98" s="364"/>
      <c r="S98" s="37">
        <f>+P95+Q98+R95</f>
        <v>4.2086999999999999E-2</v>
      </c>
      <c r="T98" s="287">
        <f>F95+O98+S98</f>
        <v>0.71601300000000001</v>
      </c>
    </row>
    <row r="99" spans="2:21" s="22" customFormat="1" x14ac:dyDescent="0.25">
      <c r="B99" s="136" t="s">
        <v>10</v>
      </c>
      <c r="C99" s="364"/>
      <c r="D99" s="364"/>
      <c r="E99" s="364"/>
      <c r="F99" s="370"/>
      <c r="G99" s="363"/>
      <c r="H99" s="35">
        <f t="shared" si="8"/>
        <v>0.11361399999999999</v>
      </c>
      <c r="I99" s="364"/>
      <c r="J99" s="364"/>
      <c r="K99" s="364"/>
      <c r="L99" s="363"/>
      <c r="M99" s="363"/>
      <c r="N99" s="363"/>
      <c r="O99" s="37">
        <f>H99+I95+J95+K95</f>
        <v>0.23895399999999997</v>
      </c>
      <c r="P99" s="364"/>
      <c r="Q99" s="35">
        <f t="shared" si="9"/>
        <v>1.5800000000000002E-2</v>
      </c>
      <c r="R99" s="364"/>
      <c r="S99" s="37">
        <f>+P95+Q99+R95</f>
        <v>3.5786999999999999E-2</v>
      </c>
      <c r="T99" s="287">
        <f>F95+O99+S99</f>
        <v>0.67127499999999996</v>
      </c>
    </row>
    <row r="100" spans="2:21" s="22" customFormat="1" x14ac:dyDescent="0.25">
      <c r="B100" s="136" t="s">
        <v>11</v>
      </c>
      <c r="C100" s="365"/>
      <c r="D100" s="365"/>
      <c r="E100" s="365"/>
      <c r="F100" s="371"/>
      <c r="G100" s="366"/>
      <c r="H100" s="35">
        <f t="shared" si="8"/>
        <v>5.7549999999999997E-2</v>
      </c>
      <c r="I100" s="365"/>
      <c r="J100" s="365"/>
      <c r="K100" s="365"/>
      <c r="L100" s="366"/>
      <c r="M100" s="366"/>
      <c r="N100" s="366"/>
      <c r="O100" s="37">
        <f>H100+I95+J95+K95</f>
        <v>0.18289</v>
      </c>
      <c r="P100" s="365"/>
      <c r="Q100" s="35">
        <f t="shared" si="9"/>
        <v>6.6E-3</v>
      </c>
      <c r="R100" s="365"/>
      <c r="S100" s="37">
        <f>+P95+Q100+R95</f>
        <v>2.6587E-2</v>
      </c>
      <c r="T100" s="287">
        <f>F95+O100+S100</f>
        <v>0.60601099999999997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3" t="s">
        <v>26</v>
      </c>
      <c r="D102" s="363" t="s">
        <v>26</v>
      </c>
      <c r="E102" s="361">
        <f>D173</f>
        <v>58.93</v>
      </c>
      <c r="F102" s="359">
        <f>SUM(C102:E104)</f>
        <v>58.93</v>
      </c>
      <c r="G102" s="44">
        <f>G175</f>
        <v>85.08</v>
      </c>
      <c r="H102" s="363" t="s">
        <v>26</v>
      </c>
      <c r="I102" s="363" t="s">
        <v>26</v>
      </c>
      <c r="J102" s="363" t="s">
        <v>26</v>
      </c>
      <c r="K102" s="363" t="s">
        <v>26</v>
      </c>
      <c r="L102" s="361">
        <f>G187</f>
        <v>-0.34</v>
      </c>
      <c r="M102" s="361">
        <f>G188</f>
        <v>-0.56999999999999995</v>
      </c>
      <c r="N102" s="361">
        <f>G189</f>
        <v>0</v>
      </c>
      <c r="O102" s="45">
        <f>G102+L102+M102+N102</f>
        <v>84.17</v>
      </c>
      <c r="P102" s="363" t="s">
        <v>26</v>
      </c>
      <c r="Q102" s="361">
        <f>D193</f>
        <v>-23.13</v>
      </c>
      <c r="R102" s="363" t="s">
        <v>26</v>
      </c>
      <c r="S102" s="359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4"/>
      <c r="D103" s="364"/>
      <c r="E103" s="361"/>
      <c r="F103" s="359"/>
      <c r="G103" s="44">
        <f>G176</f>
        <v>596.30000000000007</v>
      </c>
      <c r="H103" s="364"/>
      <c r="I103" s="364"/>
      <c r="J103" s="364"/>
      <c r="K103" s="364"/>
      <c r="L103" s="361"/>
      <c r="M103" s="361"/>
      <c r="N103" s="361"/>
      <c r="O103" s="138">
        <f>G103+L102+M102+N102</f>
        <v>595.39</v>
      </c>
      <c r="P103" s="364"/>
      <c r="Q103" s="361"/>
      <c r="R103" s="364"/>
      <c r="S103" s="359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5"/>
      <c r="D104" s="365"/>
      <c r="E104" s="362"/>
      <c r="F104" s="360"/>
      <c r="G104" s="47">
        <f>G177</f>
        <v>1227.19</v>
      </c>
      <c r="H104" s="365"/>
      <c r="I104" s="365"/>
      <c r="J104" s="365"/>
      <c r="K104" s="365"/>
      <c r="L104" s="362"/>
      <c r="M104" s="362"/>
      <c r="N104" s="362"/>
      <c r="O104" s="139">
        <f>G104+L102+M102+N102</f>
        <v>1226.2800000000002</v>
      </c>
      <c r="P104" s="365"/>
      <c r="Q104" s="362"/>
      <c r="R104" s="365"/>
      <c r="S104" s="360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8"/>
    </row>
    <row r="111" spans="2:21" s="22" customFormat="1" ht="15" customHeight="1" x14ac:dyDescent="0.25">
      <c r="B111" s="126" t="s">
        <v>67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4">
        <f>ROUND(B15*C171,6)</f>
        <v>0.35294900000000001</v>
      </c>
      <c r="D113" s="364">
        <f>ROUND(B15*C172,6)</f>
        <v>3.5638999999999997E-2</v>
      </c>
      <c r="E113" s="364">
        <f>C173</f>
        <v>7.9459999999999999E-3</v>
      </c>
      <c r="F113" s="370">
        <f>SUM(C113:E118)</f>
        <v>0.396534</v>
      </c>
      <c r="G113" s="363" t="s">
        <v>26</v>
      </c>
      <c r="H113" s="64">
        <f t="shared" ref="H113:H118" si="10">H178</f>
        <v>0</v>
      </c>
      <c r="I113" s="364">
        <f>ROUND(B15*H184,6)</f>
        <v>0.109699</v>
      </c>
      <c r="J113" s="364">
        <f>C185</f>
        <v>1.186E-3</v>
      </c>
      <c r="K113" s="364">
        <f>C186</f>
        <v>1.4455000000000001E-2</v>
      </c>
      <c r="L113" s="363" t="s">
        <v>26</v>
      </c>
      <c r="M113" s="374" t="s">
        <v>26</v>
      </c>
      <c r="N113" s="363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4">
        <f>C199</f>
        <v>7.2920000000000007E-3</v>
      </c>
      <c r="S113" s="37">
        <f>+P113+Q113+R113</f>
        <v>1.9987000000000001E-2</v>
      </c>
      <c r="T113" s="287">
        <f>F113+O113+S113</f>
        <v>0.54186099999999993</v>
      </c>
    </row>
    <row r="114" spans="2:21" s="22" customFormat="1" x14ac:dyDescent="0.25">
      <c r="B114" s="136" t="s">
        <v>46</v>
      </c>
      <c r="C114" s="364"/>
      <c r="D114" s="364"/>
      <c r="E114" s="364"/>
      <c r="F114" s="370"/>
      <c r="G114" s="363"/>
      <c r="H114" s="64">
        <f t="shared" si="10"/>
        <v>0.22603600000000001</v>
      </c>
      <c r="I114" s="364"/>
      <c r="J114" s="364"/>
      <c r="K114" s="364"/>
      <c r="L114" s="363"/>
      <c r="M114" s="374"/>
      <c r="N114" s="363"/>
      <c r="O114" s="37">
        <f>H114+I113+J113+K113</f>
        <v>0.35137600000000002</v>
      </c>
      <c r="P114" s="376"/>
      <c r="Q114" s="35">
        <f t="shared" si="11"/>
        <v>4.6199999999999998E-2</v>
      </c>
      <c r="R114" s="364"/>
      <c r="S114" s="37">
        <f>+P113+Q114+R113</f>
        <v>6.6186999999999996E-2</v>
      </c>
      <c r="T114" s="287">
        <f>F113+O114+S114</f>
        <v>0.81409700000000007</v>
      </c>
    </row>
    <row r="115" spans="2:21" s="22" customFormat="1" x14ac:dyDescent="0.25">
      <c r="B115" s="136" t="s">
        <v>8</v>
      </c>
      <c r="C115" s="364"/>
      <c r="D115" s="364"/>
      <c r="E115" s="364"/>
      <c r="F115" s="370"/>
      <c r="G115" s="363"/>
      <c r="H115" s="64">
        <f t="shared" si="10"/>
        <v>0.20688600000000001</v>
      </c>
      <c r="I115" s="364"/>
      <c r="J115" s="364"/>
      <c r="K115" s="364"/>
      <c r="L115" s="363"/>
      <c r="M115" s="374"/>
      <c r="N115" s="363"/>
      <c r="O115" s="37">
        <f>H115+I113+J113+K113</f>
        <v>0.33222600000000002</v>
      </c>
      <c r="P115" s="376"/>
      <c r="Q115" s="35">
        <f t="shared" si="11"/>
        <v>2.7300000000000001E-2</v>
      </c>
      <c r="R115" s="364"/>
      <c r="S115" s="37">
        <f>+P113+Q115+R113</f>
        <v>4.7287000000000003E-2</v>
      </c>
      <c r="T115" s="287">
        <f>F113+O115+S115</f>
        <v>0.77604700000000004</v>
      </c>
    </row>
    <row r="116" spans="2:21" s="22" customFormat="1" x14ac:dyDescent="0.25">
      <c r="B116" s="136" t="s">
        <v>9</v>
      </c>
      <c r="C116" s="364"/>
      <c r="D116" s="364"/>
      <c r="E116" s="364"/>
      <c r="F116" s="370"/>
      <c r="G116" s="363"/>
      <c r="H116" s="64">
        <f t="shared" si="10"/>
        <v>0.207756</v>
      </c>
      <c r="I116" s="364"/>
      <c r="J116" s="364"/>
      <c r="K116" s="364"/>
      <c r="L116" s="363"/>
      <c r="M116" s="374"/>
      <c r="N116" s="363"/>
      <c r="O116" s="37">
        <f>H116+I113+J113+K113</f>
        <v>0.333096</v>
      </c>
      <c r="P116" s="376"/>
      <c r="Q116" s="35">
        <f t="shared" si="11"/>
        <v>2.2100000000000002E-2</v>
      </c>
      <c r="R116" s="364"/>
      <c r="S116" s="37">
        <f>+P113+Q116+R113</f>
        <v>4.2086999999999999E-2</v>
      </c>
      <c r="T116" s="287">
        <f>F113+O116+S116</f>
        <v>0.77171699999999999</v>
      </c>
    </row>
    <row r="117" spans="2:21" s="22" customFormat="1" x14ac:dyDescent="0.25">
      <c r="B117" s="136" t="s">
        <v>10</v>
      </c>
      <c r="C117" s="364"/>
      <c r="D117" s="364"/>
      <c r="E117" s="364"/>
      <c r="F117" s="370"/>
      <c r="G117" s="363"/>
      <c r="H117" s="64">
        <f t="shared" si="10"/>
        <v>0.15523699999999999</v>
      </c>
      <c r="I117" s="364"/>
      <c r="J117" s="364"/>
      <c r="K117" s="364"/>
      <c r="L117" s="363"/>
      <c r="M117" s="374"/>
      <c r="N117" s="363"/>
      <c r="O117" s="37">
        <f>H117+I113+J113+K113</f>
        <v>0.28057700000000002</v>
      </c>
      <c r="P117" s="376"/>
      <c r="Q117" s="35">
        <f t="shared" si="11"/>
        <v>1.5800000000000002E-2</v>
      </c>
      <c r="R117" s="364"/>
      <c r="S117" s="37">
        <f>+P113+Q117+R113</f>
        <v>3.5786999999999999E-2</v>
      </c>
      <c r="T117" s="287">
        <f>F113+O117+S117</f>
        <v>0.71289800000000003</v>
      </c>
    </row>
    <row r="118" spans="2:21" s="22" customFormat="1" x14ac:dyDescent="0.25">
      <c r="B118" s="136" t="s">
        <v>11</v>
      </c>
      <c r="C118" s="365"/>
      <c r="D118" s="365"/>
      <c r="E118" s="365"/>
      <c r="F118" s="371"/>
      <c r="G118" s="366"/>
      <c r="H118" s="64">
        <f t="shared" si="10"/>
        <v>7.8634000000000009E-2</v>
      </c>
      <c r="I118" s="365"/>
      <c r="J118" s="365"/>
      <c r="K118" s="365"/>
      <c r="L118" s="366"/>
      <c r="M118" s="375"/>
      <c r="N118" s="366"/>
      <c r="O118" s="37">
        <f>H118+I113+J113+K113</f>
        <v>0.20397400000000002</v>
      </c>
      <c r="P118" s="377"/>
      <c r="Q118" s="38">
        <f t="shared" si="11"/>
        <v>6.6E-3</v>
      </c>
      <c r="R118" s="365"/>
      <c r="S118" s="37">
        <f>+P113+Q118+R113</f>
        <v>2.6587E-2</v>
      </c>
      <c r="T118" s="287">
        <f>F113+O118+S118</f>
        <v>0.62709500000000007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3" t="s">
        <v>26</v>
      </c>
      <c r="D120" s="363" t="s">
        <v>26</v>
      </c>
      <c r="E120" s="361">
        <f>D173</f>
        <v>58.93</v>
      </c>
      <c r="F120" s="359">
        <f>SUM(C120:E122)</f>
        <v>58.93</v>
      </c>
      <c r="G120" s="43">
        <f>H175</f>
        <v>96.38</v>
      </c>
      <c r="H120" s="363" t="s">
        <v>26</v>
      </c>
      <c r="I120" s="363" t="s">
        <v>26</v>
      </c>
      <c r="J120" s="363" t="s">
        <v>26</v>
      </c>
      <c r="K120" s="363" t="s">
        <v>26</v>
      </c>
      <c r="L120" s="361">
        <f>H187</f>
        <v>0</v>
      </c>
      <c r="M120" s="372">
        <f>H188</f>
        <v>0</v>
      </c>
      <c r="N120" s="361">
        <f>H189</f>
        <v>0</v>
      </c>
      <c r="O120" s="45">
        <f>G120+L120+M120+N120</f>
        <v>96.38</v>
      </c>
      <c r="P120" s="363" t="s">
        <v>26</v>
      </c>
      <c r="Q120" s="361">
        <f>D193</f>
        <v>-23.13</v>
      </c>
      <c r="R120" s="363" t="s">
        <v>26</v>
      </c>
      <c r="S120" s="359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4"/>
      <c r="D121" s="364"/>
      <c r="E121" s="361"/>
      <c r="F121" s="359"/>
      <c r="G121" s="43">
        <f>H176</f>
        <v>647.40000000000009</v>
      </c>
      <c r="H121" s="364"/>
      <c r="I121" s="364"/>
      <c r="J121" s="364"/>
      <c r="K121" s="364"/>
      <c r="L121" s="361"/>
      <c r="M121" s="372"/>
      <c r="N121" s="361"/>
      <c r="O121" s="138">
        <f>G121+L120+M120+N120</f>
        <v>647.40000000000009</v>
      </c>
      <c r="P121" s="364"/>
      <c r="Q121" s="361"/>
      <c r="R121" s="364"/>
      <c r="S121" s="359"/>
      <c r="T121" s="290">
        <f>F120+O121+S120</f>
        <v>683.2</v>
      </c>
    </row>
    <row r="122" spans="2:21" s="22" customFormat="1" x14ac:dyDescent="0.25">
      <c r="B122" s="131" t="s">
        <v>19</v>
      </c>
      <c r="C122" s="365"/>
      <c r="D122" s="365"/>
      <c r="E122" s="362"/>
      <c r="F122" s="360"/>
      <c r="G122" s="46">
        <f>H177</f>
        <v>1457.5</v>
      </c>
      <c r="H122" s="365"/>
      <c r="I122" s="365"/>
      <c r="J122" s="365"/>
      <c r="K122" s="365"/>
      <c r="L122" s="362"/>
      <c r="M122" s="373"/>
      <c r="N122" s="362"/>
      <c r="O122" s="139">
        <f>G122+L120+M120+N120</f>
        <v>1457.5</v>
      </c>
      <c r="P122" s="365"/>
      <c r="Q122" s="362"/>
      <c r="R122" s="365"/>
      <c r="S122" s="360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8"/>
    </row>
    <row r="129" spans="2:20" s="22" customFormat="1" ht="15" customHeight="1" x14ac:dyDescent="0.25">
      <c r="B129" s="126" t="s">
        <v>67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4">
        <f>ROUND(B15*C171,6)</f>
        <v>0.35294900000000001</v>
      </c>
      <c r="D131" s="364">
        <f>ROUND(B15*C172,6)</f>
        <v>3.5638999999999997E-2</v>
      </c>
      <c r="E131" s="364">
        <f>C173</f>
        <v>7.9459999999999999E-3</v>
      </c>
      <c r="F131" s="370">
        <f>SUM(C131:E136)</f>
        <v>0.396534</v>
      </c>
      <c r="G131" s="363" t="s">
        <v>26</v>
      </c>
      <c r="H131" s="64">
        <f>I178</f>
        <v>0</v>
      </c>
      <c r="I131" s="364">
        <f>ROUND(B15*I184,6)</f>
        <v>0.109699</v>
      </c>
      <c r="J131" s="364">
        <f>C185</f>
        <v>1.186E-3</v>
      </c>
      <c r="K131" s="364">
        <f>C186</f>
        <v>1.4455000000000001E-2</v>
      </c>
      <c r="L131" s="363" t="s">
        <v>26</v>
      </c>
      <c r="M131" s="363" t="s">
        <v>26</v>
      </c>
      <c r="N131" s="363" t="s">
        <v>26</v>
      </c>
      <c r="O131" s="37">
        <f>H131+I131+J131+K131</f>
        <v>0.12534000000000001</v>
      </c>
      <c r="P131" s="364">
        <f>C192</f>
        <v>1.2695E-2</v>
      </c>
      <c r="Q131" s="35">
        <f>C193</f>
        <v>0</v>
      </c>
      <c r="R131" s="364">
        <f>C199</f>
        <v>7.2920000000000007E-3</v>
      </c>
      <c r="S131" s="37">
        <f>P131+Q131+R131</f>
        <v>1.9987000000000001E-2</v>
      </c>
      <c r="T131" s="287">
        <f>F131+O131+S131</f>
        <v>0.54186099999999993</v>
      </c>
    </row>
    <row r="132" spans="2:20" s="22" customFormat="1" x14ac:dyDescent="0.25">
      <c r="B132" s="136" t="s">
        <v>46</v>
      </c>
      <c r="C132" s="364"/>
      <c r="D132" s="364"/>
      <c r="E132" s="364"/>
      <c r="F132" s="370"/>
      <c r="G132" s="363"/>
      <c r="H132" s="64">
        <f t="shared" ref="H132:H136" si="12">I179</f>
        <v>0.22603600000000001</v>
      </c>
      <c r="I132" s="364"/>
      <c r="J132" s="364"/>
      <c r="K132" s="364"/>
      <c r="L132" s="363"/>
      <c r="M132" s="363"/>
      <c r="N132" s="363"/>
      <c r="O132" s="37">
        <f>H132+I131+J131+K131</f>
        <v>0.35137600000000002</v>
      </c>
      <c r="P132" s="364"/>
      <c r="Q132" s="35">
        <f t="shared" ref="Q132:Q136" si="13">C194</f>
        <v>4.6199999999999998E-2</v>
      </c>
      <c r="R132" s="364"/>
      <c r="S132" s="37">
        <f>P131+Q132+R131</f>
        <v>6.6186999999999996E-2</v>
      </c>
      <c r="T132" s="287">
        <f>F131+O132+S132</f>
        <v>0.81409700000000007</v>
      </c>
    </row>
    <row r="133" spans="2:20" s="22" customFormat="1" x14ac:dyDescent="0.25">
      <c r="B133" s="136" t="s">
        <v>8</v>
      </c>
      <c r="C133" s="364"/>
      <c r="D133" s="364"/>
      <c r="E133" s="364"/>
      <c r="F133" s="370"/>
      <c r="G133" s="363"/>
      <c r="H133" s="64">
        <f t="shared" si="12"/>
        <v>0.20688600000000001</v>
      </c>
      <c r="I133" s="364"/>
      <c r="J133" s="364"/>
      <c r="K133" s="364"/>
      <c r="L133" s="363"/>
      <c r="M133" s="363"/>
      <c r="N133" s="363"/>
      <c r="O133" s="37">
        <f>H133+I131+J131+K131</f>
        <v>0.33222600000000002</v>
      </c>
      <c r="P133" s="364"/>
      <c r="Q133" s="35">
        <f t="shared" si="13"/>
        <v>2.7300000000000001E-2</v>
      </c>
      <c r="R133" s="364"/>
      <c r="S133" s="37">
        <f>P131+Q133+R131</f>
        <v>4.7287000000000003E-2</v>
      </c>
      <c r="T133" s="287">
        <f>F131+O133+S133</f>
        <v>0.77604700000000004</v>
      </c>
    </row>
    <row r="134" spans="2:20" s="22" customFormat="1" x14ac:dyDescent="0.25">
      <c r="B134" s="136" t="s">
        <v>9</v>
      </c>
      <c r="C134" s="364"/>
      <c r="D134" s="364"/>
      <c r="E134" s="364"/>
      <c r="F134" s="370"/>
      <c r="G134" s="363"/>
      <c r="H134" s="64">
        <f t="shared" si="12"/>
        <v>0.207756</v>
      </c>
      <c r="I134" s="364"/>
      <c r="J134" s="364"/>
      <c r="K134" s="364"/>
      <c r="L134" s="363"/>
      <c r="M134" s="363"/>
      <c r="N134" s="363"/>
      <c r="O134" s="37">
        <f>H134+I131+J131+K131</f>
        <v>0.333096</v>
      </c>
      <c r="P134" s="364"/>
      <c r="Q134" s="35">
        <f t="shared" si="13"/>
        <v>2.2100000000000002E-2</v>
      </c>
      <c r="R134" s="364"/>
      <c r="S134" s="37">
        <f>P131+Q134+R131</f>
        <v>4.2086999999999999E-2</v>
      </c>
      <c r="T134" s="287">
        <f>F131+O134+S134</f>
        <v>0.77171699999999999</v>
      </c>
    </row>
    <row r="135" spans="2:20" s="22" customFormat="1" x14ac:dyDescent="0.25">
      <c r="B135" s="136" t="s">
        <v>10</v>
      </c>
      <c r="C135" s="364"/>
      <c r="D135" s="364"/>
      <c r="E135" s="364"/>
      <c r="F135" s="370"/>
      <c r="G135" s="363"/>
      <c r="H135" s="64">
        <f t="shared" si="12"/>
        <v>0.15523699999999999</v>
      </c>
      <c r="I135" s="364"/>
      <c r="J135" s="364"/>
      <c r="K135" s="364"/>
      <c r="L135" s="363"/>
      <c r="M135" s="363"/>
      <c r="N135" s="363"/>
      <c r="O135" s="37">
        <f>H135+I131+J131+K131</f>
        <v>0.28057700000000002</v>
      </c>
      <c r="P135" s="364"/>
      <c r="Q135" s="35">
        <f t="shared" si="13"/>
        <v>1.5800000000000002E-2</v>
      </c>
      <c r="R135" s="364"/>
      <c r="S135" s="37">
        <f>P131+Q135+R131</f>
        <v>3.5786999999999999E-2</v>
      </c>
      <c r="T135" s="287">
        <f>F131+O135+S135</f>
        <v>0.71289800000000003</v>
      </c>
    </row>
    <row r="136" spans="2:20" s="22" customFormat="1" x14ac:dyDescent="0.25">
      <c r="B136" s="140" t="s">
        <v>11</v>
      </c>
      <c r="C136" s="365"/>
      <c r="D136" s="365"/>
      <c r="E136" s="365"/>
      <c r="F136" s="371"/>
      <c r="G136" s="366"/>
      <c r="H136" s="68">
        <f t="shared" si="12"/>
        <v>7.8634000000000009E-2</v>
      </c>
      <c r="I136" s="365"/>
      <c r="J136" s="365"/>
      <c r="K136" s="365"/>
      <c r="L136" s="366"/>
      <c r="M136" s="366"/>
      <c r="N136" s="366"/>
      <c r="O136" s="69">
        <f>H136+I131+J131+K131</f>
        <v>0.20397400000000002</v>
      </c>
      <c r="P136" s="365"/>
      <c r="Q136" s="38">
        <f t="shared" si="13"/>
        <v>6.6E-3</v>
      </c>
      <c r="R136" s="365"/>
      <c r="S136" s="69">
        <f>P131+Q136+R131</f>
        <v>2.6587E-2</v>
      </c>
      <c r="T136" s="315">
        <f>F131+O136+S136</f>
        <v>0.62709500000000007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3" t="s">
        <v>26</v>
      </c>
      <c r="D138" s="363" t="s">
        <v>26</v>
      </c>
      <c r="E138" s="361">
        <f>D173</f>
        <v>58.93</v>
      </c>
      <c r="F138" s="359">
        <f>SUM(C138:E140)</f>
        <v>58.93</v>
      </c>
      <c r="G138" s="43">
        <f>I175</f>
        <v>3728.62</v>
      </c>
      <c r="H138" s="363" t="s">
        <v>26</v>
      </c>
      <c r="I138" s="363" t="s">
        <v>26</v>
      </c>
      <c r="J138" s="363" t="s">
        <v>26</v>
      </c>
      <c r="K138" s="363" t="s">
        <v>26</v>
      </c>
      <c r="L138" s="361">
        <f>I187</f>
        <v>0</v>
      </c>
      <c r="M138" s="361">
        <f>I188</f>
        <v>0</v>
      </c>
      <c r="N138" s="361">
        <f>I189</f>
        <v>-3632.24</v>
      </c>
      <c r="O138" s="45">
        <f>G138+L138+M138+N138</f>
        <v>96.380000000000109</v>
      </c>
      <c r="P138" s="363" t="s">
        <v>26</v>
      </c>
      <c r="Q138" s="361">
        <f>D193</f>
        <v>-23.13</v>
      </c>
      <c r="R138" s="363" t="s">
        <v>26</v>
      </c>
      <c r="S138" s="359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4"/>
      <c r="D139" s="364"/>
      <c r="E139" s="361"/>
      <c r="F139" s="359"/>
      <c r="G139" s="43">
        <f t="shared" ref="G139:G140" si="14">I176</f>
        <v>4279.6399999999994</v>
      </c>
      <c r="H139" s="364"/>
      <c r="I139" s="364"/>
      <c r="J139" s="364"/>
      <c r="K139" s="364"/>
      <c r="L139" s="361"/>
      <c r="M139" s="361"/>
      <c r="N139" s="361"/>
      <c r="O139" s="138">
        <f>G139+L138+M138+N138</f>
        <v>647.39999999999964</v>
      </c>
      <c r="P139" s="364"/>
      <c r="Q139" s="361"/>
      <c r="R139" s="364"/>
      <c r="S139" s="359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5"/>
      <c r="D140" s="365"/>
      <c r="E140" s="362"/>
      <c r="F140" s="360"/>
      <c r="G140" s="46">
        <f t="shared" si="14"/>
        <v>5089.74</v>
      </c>
      <c r="H140" s="365"/>
      <c r="I140" s="365"/>
      <c r="J140" s="365"/>
      <c r="K140" s="365"/>
      <c r="L140" s="362"/>
      <c r="M140" s="362"/>
      <c r="N140" s="362"/>
      <c r="O140" s="139">
        <f>G140+L138+M138+N138</f>
        <v>1457.5</v>
      </c>
      <c r="P140" s="365"/>
      <c r="Q140" s="362"/>
      <c r="R140" s="365"/>
      <c r="S140" s="360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9.1627500000000008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L23:L28"/>
    <mergeCell ref="M23:M28"/>
    <mergeCell ref="N23:N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T37:T39"/>
    <mergeCell ref="L30:L32"/>
    <mergeCell ref="M30:M32"/>
    <mergeCell ref="N30:N32"/>
    <mergeCell ref="P30:P32"/>
    <mergeCell ref="Q30:Q32"/>
    <mergeCell ref="R30:R32"/>
    <mergeCell ref="P23:P28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C33:T33"/>
    <mergeCell ref="D41:D46"/>
    <mergeCell ref="E41:E46"/>
    <mergeCell ref="F41:F46"/>
    <mergeCell ref="G41:G46"/>
    <mergeCell ref="I41:I46"/>
    <mergeCell ref="S30:S32"/>
    <mergeCell ref="F37:F39"/>
    <mergeCell ref="O37:O39"/>
    <mergeCell ref="S37:S39"/>
    <mergeCell ref="C51:T51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I59:I64"/>
    <mergeCell ref="J59:J64"/>
    <mergeCell ref="K59:K64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C66:C68"/>
    <mergeCell ref="D66:D68"/>
    <mergeCell ref="E66:E68"/>
    <mergeCell ref="F66:F68"/>
    <mergeCell ref="H66:H68"/>
    <mergeCell ref="I66:I68"/>
    <mergeCell ref="J66:J68"/>
    <mergeCell ref="K66:K68"/>
    <mergeCell ref="C69:T69"/>
    <mergeCell ref="S66:S68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T91:T93"/>
    <mergeCell ref="C95:C100"/>
    <mergeCell ref="D95:D100"/>
    <mergeCell ref="E95:E100"/>
    <mergeCell ref="F95:F100"/>
    <mergeCell ref="G95:G100"/>
    <mergeCell ref="M84:M86"/>
    <mergeCell ref="N84:N86"/>
    <mergeCell ref="P84:P86"/>
    <mergeCell ref="Q84:Q86"/>
    <mergeCell ref="R84:R86"/>
    <mergeCell ref="S84:S86"/>
    <mergeCell ref="I95:I100"/>
    <mergeCell ref="J95:J100"/>
    <mergeCell ref="K95:K100"/>
    <mergeCell ref="L95:L100"/>
    <mergeCell ref="M95:M100"/>
    <mergeCell ref="N95:N100"/>
    <mergeCell ref="F91:F93"/>
    <mergeCell ref="O91:O93"/>
    <mergeCell ref="S91:S93"/>
    <mergeCell ref="C87:T87"/>
    <mergeCell ref="T109:T111"/>
    <mergeCell ref="L102:L104"/>
    <mergeCell ref="M102:M104"/>
    <mergeCell ref="N102:N104"/>
    <mergeCell ref="P102:P104"/>
    <mergeCell ref="Q102:Q104"/>
    <mergeCell ref="R102:R104"/>
    <mergeCell ref="P95:P100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D113:D118"/>
    <mergeCell ref="E113:E118"/>
    <mergeCell ref="F113:F118"/>
    <mergeCell ref="G113:G118"/>
    <mergeCell ref="I113:I118"/>
    <mergeCell ref="S102:S104"/>
    <mergeCell ref="F109:F111"/>
    <mergeCell ref="O109:O111"/>
    <mergeCell ref="S109:S111"/>
    <mergeCell ref="C123:T123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C141:T141"/>
    <mergeCell ref="S138:S140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 customWidth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59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60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4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8"/>
    </row>
    <row r="21" spans="2:21" s="89" customFormat="1" ht="15" customHeight="1" x14ac:dyDescent="0.25">
      <c r="B21" s="126" t="s">
        <v>59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4">
        <f>ROUND(B15*C171,6)</f>
        <v>0.32626500000000003</v>
      </c>
      <c r="D23" s="364">
        <f>ROUND(B15*C172,6)</f>
        <v>3.5638999999999997E-2</v>
      </c>
      <c r="E23" s="364">
        <f>C173</f>
        <v>7.9459999999999999E-3</v>
      </c>
      <c r="F23" s="370">
        <f>SUM(C23:E28)</f>
        <v>0.36985000000000001</v>
      </c>
      <c r="G23" s="363" t="s">
        <v>26</v>
      </c>
      <c r="H23" s="94">
        <f t="shared" ref="H23:H28" si="0">C178</f>
        <v>0</v>
      </c>
      <c r="I23" s="364">
        <f>ROUND(B15*C184,6)</f>
        <v>0.109699</v>
      </c>
      <c r="J23" s="364">
        <f>C185</f>
        <v>1.186E-3</v>
      </c>
      <c r="K23" s="364">
        <f>C186</f>
        <v>1.4455000000000001E-2</v>
      </c>
      <c r="L23" s="363" t="s">
        <v>26</v>
      </c>
      <c r="M23" s="374" t="s">
        <v>26</v>
      </c>
      <c r="N23" s="363" t="s">
        <v>26</v>
      </c>
      <c r="O23" s="36">
        <f>H23+I23+J23+K23</f>
        <v>0.12534000000000001</v>
      </c>
      <c r="P23" s="364">
        <f>C192</f>
        <v>1.2695E-2</v>
      </c>
      <c r="Q23" s="35">
        <f t="shared" ref="Q23:Q28" si="1">C193</f>
        <v>0</v>
      </c>
      <c r="R23" s="364">
        <f>C199</f>
        <v>7.2920000000000007E-3</v>
      </c>
      <c r="S23" s="37">
        <f>+P23+Q23+R23</f>
        <v>1.9987000000000001E-2</v>
      </c>
      <c r="T23" s="287">
        <f>F23+O23+S23</f>
        <v>0.515177</v>
      </c>
      <c r="U23" s="95"/>
    </row>
    <row r="24" spans="2:21" s="22" customFormat="1" ht="12.75" customHeight="1" x14ac:dyDescent="0.25">
      <c r="B24" s="136" t="s">
        <v>46</v>
      </c>
      <c r="C24" s="364"/>
      <c r="D24" s="364"/>
      <c r="E24" s="364"/>
      <c r="F24" s="370"/>
      <c r="G24" s="363"/>
      <c r="H24" s="94">
        <f t="shared" si="0"/>
        <v>9.4791000000000014E-2</v>
      </c>
      <c r="I24" s="364"/>
      <c r="J24" s="364"/>
      <c r="K24" s="364"/>
      <c r="L24" s="363"/>
      <c r="M24" s="374"/>
      <c r="N24" s="363"/>
      <c r="O24" s="36">
        <f>H24+I23+J23+K23</f>
        <v>0.22013099999999999</v>
      </c>
      <c r="P24" s="364"/>
      <c r="Q24" s="35">
        <f t="shared" si="1"/>
        <v>4.6199999999999998E-2</v>
      </c>
      <c r="R24" s="364"/>
      <c r="S24" s="37">
        <f>+P23+Q24+R23</f>
        <v>6.6186999999999996E-2</v>
      </c>
      <c r="T24" s="287">
        <f>F23+O24+S24</f>
        <v>0.65616799999999997</v>
      </c>
      <c r="U24" s="95"/>
    </row>
    <row r="25" spans="2:21" s="22" customFormat="1" ht="12.75" customHeight="1" x14ac:dyDescent="0.25">
      <c r="B25" s="136" t="s">
        <v>8</v>
      </c>
      <c r="C25" s="364"/>
      <c r="D25" s="364"/>
      <c r="E25" s="364"/>
      <c r="F25" s="370"/>
      <c r="G25" s="363"/>
      <c r="H25" s="94">
        <f t="shared" si="0"/>
        <v>8.6760000000000004E-2</v>
      </c>
      <c r="I25" s="364"/>
      <c r="J25" s="364"/>
      <c r="K25" s="364"/>
      <c r="L25" s="363"/>
      <c r="M25" s="374"/>
      <c r="N25" s="363"/>
      <c r="O25" s="36">
        <f>H25+I23+J23+K23</f>
        <v>0.21209999999999998</v>
      </c>
      <c r="P25" s="364"/>
      <c r="Q25" s="35">
        <f t="shared" si="1"/>
        <v>2.7300000000000001E-2</v>
      </c>
      <c r="R25" s="364"/>
      <c r="S25" s="37">
        <f>+P23+Q25+R23</f>
        <v>4.7287000000000003E-2</v>
      </c>
      <c r="T25" s="287">
        <f>F23+O25+S25</f>
        <v>0.62923699999999994</v>
      </c>
      <c r="U25" s="95"/>
    </row>
    <row r="26" spans="2:21" s="22" customFormat="1" ht="12.75" customHeight="1" x14ac:dyDescent="0.25">
      <c r="B26" s="136" t="s">
        <v>9</v>
      </c>
      <c r="C26" s="364"/>
      <c r="D26" s="364"/>
      <c r="E26" s="364"/>
      <c r="F26" s="370"/>
      <c r="G26" s="363"/>
      <c r="H26" s="94">
        <f t="shared" si="0"/>
        <v>8.7125000000000008E-2</v>
      </c>
      <c r="I26" s="364"/>
      <c r="J26" s="364"/>
      <c r="K26" s="364"/>
      <c r="L26" s="363"/>
      <c r="M26" s="374"/>
      <c r="N26" s="363"/>
      <c r="O26" s="36">
        <f>H26+I23+J23+K23</f>
        <v>0.21246499999999999</v>
      </c>
      <c r="P26" s="364"/>
      <c r="Q26" s="35">
        <f t="shared" si="1"/>
        <v>2.2100000000000002E-2</v>
      </c>
      <c r="R26" s="364"/>
      <c r="S26" s="37">
        <f>+P23+Q26+R23</f>
        <v>4.2086999999999999E-2</v>
      </c>
      <c r="T26" s="287">
        <f>F23+O26+S26</f>
        <v>0.62440200000000001</v>
      </c>
      <c r="U26" s="95"/>
    </row>
    <row r="27" spans="2:21" s="22" customFormat="1" ht="12.75" customHeight="1" x14ac:dyDescent="0.25">
      <c r="B27" s="136" t="s">
        <v>10</v>
      </c>
      <c r="C27" s="364"/>
      <c r="D27" s="364"/>
      <c r="E27" s="364"/>
      <c r="F27" s="370"/>
      <c r="G27" s="363"/>
      <c r="H27" s="94">
        <f t="shared" si="0"/>
        <v>6.5099999999999991E-2</v>
      </c>
      <c r="I27" s="364"/>
      <c r="J27" s="364"/>
      <c r="K27" s="364"/>
      <c r="L27" s="363"/>
      <c r="M27" s="374"/>
      <c r="N27" s="363"/>
      <c r="O27" s="36">
        <f>H27+I23+J23+K23</f>
        <v>0.19043999999999997</v>
      </c>
      <c r="P27" s="364"/>
      <c r="Q27" s="35">
        <f t="shared" si="1"/>
        <v>1.5800000000000002E-2</v>
      </c>
      <c r="R27" s="364"/>
      <c r="S27" s="37">
        <f>+P23+Q27+R23</f>
        <v>3.5786999999999999E-2</v>
      </c>
      <c r="T27" s="287">
        <f>F23+O27+S27</f>
        <v>0.59607699999999997</v>
      </c>
      <c r="U27" s="95"/>
    </row>
    <row r="28" spans="2:21" s="22" customFormat="1" ht="12.75" customHeight="1" x14ac:dyDescent="0.25">
      <c r="B28" s="136" t="s">
        <v>11</v>
      </c>
      <c r="C28" s="365"/>
      <c r="D28" s="365"/>
      <c r="E28" s="365"/>
      <c r="F28" s="371"/>
      <c r="G28" s="366"/>
      <c r="H28" s="94">
        <f t="shared" si="0"/>
        <v>3.2975999999999998E-2</v>
      </c>
      <c r="I28" s="365"/>
      <c r="J28" s="365"/>
      <c r="K28" s="365"/>
      <c r="L28" s="366"/>
      <c r="M28" s="375"/>
      <c r="N28" s="366"/>
      <c r="O28" s="36">
        <f>H28+I23+J23+K23</f>
        <v>0.15831599999999998</v>
      </c>
      <c r="P28" s="365"/>
      <c r="Q28" s="38">
        <f t="shared" si="1"/>
        <v>6.6E-3</v>
      </c>
      <c r="R28" s="365"/>
      <c r="S28" s="37">
        <f>+P23+Q28+R23</f>
        <v>2.6587E-2</v>
      </c>
      <c r="T28" s="287">
        <f>F23+O28+S28</f>
        <v>0.55475300000000005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3" t="s">
        <v>26</v>
      </c>
      <c r="D30" s="363" t="s">
        <v>26</v>
      </c>
      <c r="E30" s="361">
        <f>D173</f>
        <v>58.93</v>
      </c>
      <c r="F30" s="359">
        <f>SUM(C30:E32)</f>
        <v>58.93</v>
      </c>
      <c r="G30" s="43">
        <f>C175</f>
        <v>77.95</v>
      </c>
      <c r="H30" s="363" t="s">
        <v>26</v>
      </c>
      <c r="I30" s="363" t="s">
        <v>26</v>
      </c>
      <c r="J30" s="363" t="s">
        <v>26</v>
      </c>
      <c r="K30" s="363" t="s">
        <v>26</v>
      </c>
      <c r="L30" s="361">
        <f>C187</f>
        <v>-0.03</v>
      </c>
      <c r="M30" s="372">
        <f>C188</f>
        <v>0.08</v>
      </c>
      <c r="N30" s="361">
        <f>C189</f>
        <v>0</v>
      </c>
      <c r="O30" s="45">
        <f>G30+L30+M30+N30</f>
        <v>78</v>
      </c>
      <c r="P30" s="363" t="s">
        <v>26</v>
      </c>
      <c r="Q30" s="361">
        <f>D193</f>
        <v>-23.13</v>
      </c>
      <c r="R30" s="363" t="s">
        <v>26</v>
      </c>
      <c r="S30" s="359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4"/>
      <c r="D31" s="364"/>
      <c r="E31" s="361"/>
      <c r="F31" s="359"/>
      <c r="G31" s="43">
        <f>C176</f>
        <v>537.88</v>
      </c>
      <c r="H31" s="364"/>
      <c r="I31" s="364"/>
      <c r="J31" s="364"/>
      <c r="K31" s="364"/>
      <c r="L31" s="361"/>
      <c r="M31" s="372"/>
      <c r="N31" s="361"/>
      <c r="O31" s="138">
        <f>G31+L30+M30+N30</f>
        <v>537.93000000000006</v>
      </c>
      <c r="P31" s="364"/>
      <c r="Q31" s="361"/>
      <c r="R31" s="364"/>
      <c r="S31" s="359"/>
      <c r="T31" s="290">
        <f>F30+O31+S30</f>
        <v>573.73</v>
      </c>
    </row>
    <row r="32" spans="2:21" s="22" customFormat="1" x14ac:dyDescent="0.25">
      <c r="B32" s="131" t="s">
        <v>19</v>
      </c>
      <c r="C32" s="365"/>
      <c r="D32" s="365"/>
      <c r="E32" s="362"/>
      <c r="F32" s="360"/>
      <c r="G32" s="46">
        <f>C177</f>
        <v>1137.8000000000002</v>
      </c>
      <c r="H32" s="365"/>
      <c r="I32" s="365"/>
      <c r="J32" s="365"/>
      <c r="K32" s="365"/>
      <c r="L32" s="362"/>
      <c r="M32" s="373"/>
      <c r="N32" s="362"/>
      <c r="O32" s="139">
        <f>G32+L30+M30+N30</f>
        <v>1137.8500000000001</v>
      </c>
      <c r="P32" s="365"/>
      <c r="Q32" s="362"/>
      <c r="R32" s="365"/>
      <c r="S32" s="360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  <c r="U33" s="9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8"/>
    </row>
    <row r="39" spans="2:21" s="22" customFormat="1" ht="15" customHeight="1" x14ac:dyDescent="0.25">
      <c r="B39" s="126" t="s">
        <v>59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4">
        <f>ROUND(B15*C171,6)</f>
        <v>0.32626500000000003</v>
      </c>
      <c r="D41" s="364">
        <f>ROUND(B15*C172,6)</f>
        <v>3.5638999999999997E-2</v>
      </c>
      <c r="E41" s="364">
        <f>C173</f>
        <v>7.9459999999999999E-3</v>
      </c>
      <c r="F41" s="378">
        <f>SUM(C41:E46)</f>
        <v>0.36985000000000001</v>
      </c>
      <c r="G41" s="363" t="s">
        <v>26</v>
      </c>
      <c r="H41" s="55">
        <f t="shared" ref="H41:H46" si="2">D178</f>
        <v>0</v>
      </c>
      <c r="I41" s="364">
        <f>ROUND(B15*D184,6)</f>
        <v>0.109699</v>
      </c>
      <c r="J41" s="364">
        <f>C185</f>
        <v>1.186E-3</v>
      </c>
      <c r="K41" s="364">
        <f>C186</f>
        <v>1.4455000000000001E-2</v>
      </c>
      <c r="L41" s="363" t="s">
        <v>26</v>
      </c>
      <c r="M41" s="363" t="s">
        <v>26</v>
      </c>
      <c r="N41" s="363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4">
        <f>C199</f>
        <v>7.2920000000000007E-3</v>
      </c>
      <c r="S41" s="37">
        <f>+P41+Q41+R41</f>
        <v>1.9987000000000001E-2</v>
      </c>
      <c r="T41" s="307">
        <f>F41+O41+S41</f>
        <v>0.515177</v>
      </c>
    </row>
    <row r="42" spans="2:21" s="22" customFormat="1" x14ac:dyDescent="0.25">
      <c r="B42" s="136" t="s">
        <v>46</v>
      </c>
      <c r="C42" s="364"/>
      <c r="D42" s="364"/>
      <c r="E42" s="364"/>
      <c r="F42" s="378"/>
      <c r="G42" s="363"/>
      <c r="H42" s="55">
        <f t="shared" si="2"/>
        <v>6.9823999999999997E-2</v>
      </c>
      <c r="I42" s="364"/>
      <c r="J42" s="364"/>
      <c r="K42" s="364"/>
      <c r="L42" s="363"/>
      <c r="M42" s="363"/>
      <c r="N42" s="363"/>
      <c r="O42" s="56">
        <f>H42+I41+J41+K41</f>
        <v>0.19516399999999998</v>
      </c>
      <c r="P42" s="376"/>
      <c r="Q42" s="57">
        <f t="shared" si="3"/>
        <v>4.6199999999999998E-2</v>
      </c>
      <c r="R42" s="364"/>
      <c r="S42" s="37">
        <f>+P41+Q42+R41</f>
        <v>6.6186999999999996E-2</v>
      </c>
      <c r="T42" s="307">
        <f>F41+O42+S42</f>
        <v>0.63120100000000001</v>
      </c>
    </row>
    <row r="43" spans="2:21" s="22" customFormat="1" x14ac:dyDescent="0.25">
      <c r="B43" s="136" t="s">
        <v>8</v>
      </c>
      <c r="C43" s="364"/>
      <c r="D43" s="364"/>
      <c r="E43" s="364"/>
      <c r="F43" s="378"/>
      <c r="G43" s="363"/>
      <c r="H43" s="55">
        <f t="shared" si="2"/>
        <v>6.3909000000000007E-2</v>
      </c>
      <c r="I43" s="364"/>
      <c r="J43" s="364"/>
      <c r="K43" s="364"/>
      <c r="L43" s="363"/>
      <c r="M43" s="363"/>
      <c r="N43" s="363"/>
      <c r="O43" s="56">
        <f>H43+I41+J41+K41</f>
        <v>0.189249</v>
      </c>
      <c r="P43" s="376"/>
      <c r="Q43" s="57">
        <f t="shared" si="3"/>
        <v>2.7300000000000001E-2</v>
      </c>
      <c r="R43" s="364"/>
      <c r="S43" s="37">
        <f>+P41+Q43+R41</f>
        <v>4.7287000000000003E-2</v>
      </c>
      <c r="T43" s="307">
        <f>F41+O43+S43</f>
        <v>0.60638599999999998</v>
      </c>
    </row>
    <row r="44" spans="2:21" s="22" customFormat="1" x14ac:dyDescent="0.25">
      <c r="B44" s="136" t="s">
        <v>9</v>
      </c>
      <c r="C44" s="364"/>
      <c r="D44" s="364"/>
      <c r="E44" s="364"/>
      <c r="F44" s="378"/>
      <c r="G44" s="363"/>
      <c r="H44" s="55">
        <f t="shared" si="2"/>
        <v>6.4177999999999999E-2</v>
      </c>
      <c r="I44" s="364"/>
      <c r="J44" s="364"/>
      <c r="K44" s="364"/>
      <c r="L44" s="363"/>
      <c r="M44" s="363"/>
      <c r="N44" s="363"/>
      <c r="O44" s="56">
        <f>H44+I41+J41+K41</f>
        <v>0.18951799999999999</v>
      </c>
      <c r="P44" s="376"/>
      <c r="Q44" s="57">
        <f t="shared" si="3"/>
        <v>2.2100000000000002E-2</v>
      </c>
      <c r="R44" s="364"/>
      <c r="S44" s="37">
        <f>+P41+Q44+R41</f>
        <v>4.2086999999999999E-2</v>
      </c>
      <c r="T44" s="307">
        <f>F41+O44+S44</f>
        <v>0.60145499999999996</v>
      </c>
    </row>
    <row r="45" spans="2:21" s="22" customFormat="1" x14ac:dyDescent="0.25">
      <c r="B45" s="136" t="s">
        <v>10</v>
      </c>
      <c r="C45" s="364"/>
      <c r="D45" s="364"/>
      <c r="E45" s="364"/>
      <c r="F45" s="378"/>
      <c r="G45" s="363"/>
      <c r="H45" s="55">
        <f t="shared" si="2"/>
        <v>4.7953999999999997E-2</v>
      </c>
      <c r="I45" s="364"/>
      <c r="J45" s="364"/>
      <c r="K45" s="364"/>
      <c r="L45" s="363"/>
      <c r="M45" s="363"/>
      <c r="N45" s="363"/>
      <c r="O45" s="56">
        <f>H45+I41+J41+K41</f>
        <v>0.17329399999999998</v>
      </c>
      <c r="P45" s="376"/>
      <c r="Q45" s="57">
        <f t="shared" si="3"/>
        <v>1.5800000000000002E-2</v>
      </c>
      <c r="R45" s="364"/>
      <c r="S45" s="37">
        <f>+P41+Q45+R41</f>
        <v>3.5786999999999999E-2</v>
      </c>
      <c r="T45" s="307">
        <f>F41+O45+S45</f>
        <v>0.57893099999999997</v>
      </c>
    </row>
    <row r="46" spans="2:21" s="22" customFormat="1" x14ac:dyDescent="0.25">
      <c r="B46" s="136" t="s">
        <v>11</v>
      </c>
      <c r="C46" s="365"/>
      <c r="D46" s="365"/>
      <c r="E46" s="365"/>
      <c r="F46" s="379"/>
      <c r="G46" s="366"/>
      <c r="H46" s="55">
        <f t="shared" si="2"/>
        <v>2.4291E-2</v>
      </c>
      <c r="I46" s="365"/>
      <c r="J46" s="365"/>
      <c r="K46" s="365"/>
      <c r="L46" s="366"/>
      <c r="M46" s="366"/>
      <c r="N46" s="366"/>
      <c r="O46" s="56">
        <f>H46+I41+J41+K41</f>
        <v>0.14963099999999999</v>
      </c>
      <c r="P46" s="377"/>
      <c r="Q46" s="58">
        <f t="shared" si="3"/>
        <v>6.6E-3</v>
      </c>
      <c r="R46" s="365"/>
      <c r="S46" s="37">
        <f>+P41+Q46+R41</f>
        <v>2.6587E-2</v>
      </c>
      <c r="T46" s="307">
        <f>F41+O46+S46</f>
        <v>0.546068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3" t="s">
        <v>26</v>
      </c>
      <c r="D48" s="363" t="s">
        <v>26</v>
      </c>
      <c r="E48" s="361">
        <f>D173</f>
        <v>58.93</v>
      </c>
      <c r="F48" s="359">
        <f>SUM(C48:E50)</f>
        <v>58.93</v>
      </c>
      <c r="G48" s="44">
        <f>D175</f>
        <v>67.39</v>
      </c>
      <c r="H48" s="363" t="s">
        <v>26</v>
      </c>
      <c r="I48" s="363" t="s">
        <v>26</v>
      </c>
      <c r="J48" s="363" t="s">
        <v>26</v>
      </c>
      <c r="K48" s="363" t="s">
        <v>26</v>
      </c>
      <c r="L48" s="361">
        <f>D187</f>
        <v>-0.25</v>
      </c>
      <c r="M48" s="361">
        <f>D188</f>
        <v>0.06</v>
      </c>
      <c r="N48" s="361">
        <f>D189</f>
        <v>0</v>
      </c>
      <c r="O48" s="45">
        <f>G48+L48+M48+N48</f>
        <v>67.2</v>
      </c>
      <c r="P48" s="363" t="s">
        <v>26</v>
      </c>
      <c r="Q48" s="361">
        <f>D193</f>
        <v>-23.13</v>
      </c>
      <c r="R48" s="363" t="s">
        <v>26</v>
      </c>
      <c r="S48" s="359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4"/>
      <c r="D49" s="364"/>
      <c r="E49" s="361"/>
      <c r="F49" s="359"/>
      <c r="G49" s="44">
        <f>D176</f>
        <v>469.74</v>
      </c>
      <c r="H49" s="364"/>
      <c r="I49" s="364"/>
      <c r="J49" s="364"/>
      <c r="K49" s="364"/>
      <c r="L49" s="361"/>
      <c r="M49" s="361"/>
      <c r="N49" s="361"/>
      <c r="O49" s="138">
        <f>G49+L48+M48+N48</f>
        <v>469.55</v>
      </c>
      <c r="P49" s="364"/>
      <c r="Q49" s="361"/>
      <c r="R49" s="364"/>
      <c r="S49" s="359"/>
      <c r="T49" s="290">
        <f>F48+O49+S48</f>
        <v>505.35</v>
      </c>
    </row>
    <row r="50" spans="2:35" s="22" customFormat="1" x14ac:dyDescent="0.25">
      <c r="B50" s="131" t="s">
        <v>19</v>
      </c>
      <c r="C50" s="365"/>
      <c r="D50" s="365"/>
      <c r="E50" s="362"/>
      <c r="F50" s="360"/>
      <c r="G50" s="47">
        <f>D177</f>
        <v>975.12000000000012</v>
      </c>
      <c r="H50" s="365"/>
      <c r="I50" s="365"/>
      <c r="J50" s="365"/>
      <c r="K50" s="365"/>
      <c r="L50" s="362"/>
      <c r="M50" s="362"/>
      <c r="N50" s="362"/>
      <c r="O50" s="139">
        <f>G50+L48+M48+N48</f>
        <v>974.93000000000006</v>
      </c>
      <c r="P50" s="365"/>
      <c r="Q50" s="362"/>
      <c r="R50" s="365"/>
      <c r="S50" s="360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  <c r="U51" s="9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8"/>
    </row>
    <row r="57" spans="2:35" s="22" customFormat="1" ht="15" customHeight="1" x14ac:dyDescent="0.25">
      <c r="B57" s="126" t="s">
        <v>59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4">
        <f>ROUND(B15*C171,6)</f>
        <v>0.32626500000000003</v>
      </c>
      <c r="D59" s="364">
        <f>ROUND(B15*C172,6)</f>
        <v>3.5638999999999997E-2</v>
      </c>
      <c r="E59" s="364">
        <f>C173</f>
        <v>7.9459999999999999E-3</v>
      </c>
      <c r="F59" s="370">
        <f>SUM(C59:E64)</f>
        <v>0.36985000000000001</v>
      </c>
      <c r="G59" s="363" t="s">
        <v>26</v>
      </c>
      <c r="H59" s="64">
        <f t="shared" ref="H59:H64" si="4">E178</f>
        <v>0</v>
      </c>
      <c r="I59" s="364">
        <f>ROUND(B15*E184,6)</f>
        <v>0.109699</v>
      </c>
      <c r="J59" s="364">
        <f>C185</f>
        <v>1.186E-3</v>
      </c>
      <c r="K59" s="364">
        <f>C186</f>
        <v>1.4455000000000001E-2</v>
      </c>
      <c r="L59" s="363" t="s">
        <v>26</v>
      </c>
      <c r="M59" s="363" t="s">
        <v>26</v>
      </c>
      <c r="N59" s="363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4">
        <f>C199</f>
        <v>7.2920000000000007E-3</v>
      </c>
      <c r="S59" s="37">
        <f>+P59+Q59+R59</f>
        <v>1.9987000000000001E-2</v>
      </c>
      <c r="T59" s="287">
        <f>F59+O59+S59</f>
        <v>0.515177</v>
      </c>
    </row>
    <row r="60" spans="2:35" s="22" customFormat="1" x14ac:dyDescent="0.25">
      <c r="B60" s="136" t="s">
        <v>46</v>
      </c>
      <c r="C60" s="364"/>
      <c r="D60" s="364"/>
      <c r="E60" s="364"/>
      <c r="F60" s="370"/>
      <c r="G60" s="363"/>
      <c r="H60" s="64">
        <f t="shared" si="4"/>
        <v>9.5524999999999999E-2</v>
      </c>
      <c r="I60" s="364"/>
      <c r="J60" s="364"/>
      <c r="K60" s="364"/>
      <c r="L60" s="363"/>
      <c r="M60" s="363"/>
      <c r="N60" s="363"/>
      <c r="O60" s="37">
        <f>H60+I59+J59+K59</f>
        <v>0.22086500000000001</v>
      </c>
      <c r="P60" s="376"/>
      <c r="Q60" s="35">
        <f t="shared" si="5"/>
        <v>4.6199999999999998E-2</v>
      </c>
      <c r="R60" s="364"/>
      <c r="S60" s="37">
        <f>+P59+Q60+R59</f>
        <v>6.6186999999999996E-2</v>
      </c>
      <c r="T60" s="287">
        <f>F59+O60+S60</f>
        <v>0.65690199999999999</v>
      </c>
    </row>
    <row r="61" spans="2:35" s="22" customFormat="1" x14ac:dyDescent="0.25">
      <c r="B61" s="136" t="s">
        <v>8</v>
      </c>
      <c r="C61" s="364"/>
      <c r="D61" s="364"/>
      <c r="E61" s="364"/>
      <c r="F61" s="370"/>
      <c r="G61" s="363"/>
      <c r="H61" s="64">
        <f t="shared" si="4"/>
        <v>8.7431999999999996E-2</v>
      </c>
      <c r="I61" s="364"/>
      <c r="J61" s="364"/>
      <c r="K61" s="364"/>
      <c r="L61" s="363"/>
      <c r="M61" s="363"/>
      <c r="N61" s="363"/>
      <c r="O61" s="37">
        <f>H61+I59+J59+K59</f>
        <v>0.21277199999999999</v>
      </c>
      <c r="P61" s="376"/>
      <c r="Q61" s="35">
        <f t="shared" si="5"/>
        <v>2.7300000000000001E-2</v>
      </c>
      <c r="R61" s="364"/>
      <c r="S61" s="37">
        <f>+P59+Q61+R59</f>
        <v>4.7287000000000003E-2</v>
      </c>
      <c r="T61" s="287">
        <f>F59+O61+S61</f>
        <v>0.62990899999999994</v>
      </c>
    </row>
    <row r="62" spans="2:35" s="22" customFormat="1" x14ac:dyDescent="0.25">
      <c r="B62" s="136" t="s">
        <v>9</v>
      </c>
      <c r="C62" s="364"/>
      <c r="D62" s="364"/>
      <c r="E62" s="364"/>
      <c r="F62" s="370"/>
      <c r="G62" s="363"/>
      <c r="H62" s="64">
        <f t="shared" si="4"/>
        <v>8.7799999999999989E-2</v>
      </c>
      <c r="I62" s="364"/>
      <c r="J62" s="364"/>
      <c r="K62" s="364"/>
      <c r="L62" s="363"/>
      <c r="M62" s="363"/>
      <c r="N62" s="363"/>
      <c r="O62" s="37">
        <f>H62+I59+J59+K59</f>
        <v>0.21313999999999997</v>
      </c>
      <c r="P62" s="376"/>
      <c r="Q62" s="35">
        <f t="shared" si="5"/>
        <v>2.2100000000000002E-2</v>
      </c>
      <c r="R62" s="364"/>
      <c r="S62" s="37">
        <f>+P59+Q62+R59</f>
        <v>4.2086999999999999E-2</v>
      </c>
      <c r="T62" s="287">
        <f>F59+O62+S62</f>
        <v>0.62507699999999999</v>
      </c>
    </row>
    <row r="63" spans="2:35" s="22" customFormat="1" x14ac:dyDescent="0.25">
      <c r="B63" s="136" t="s">
        <v>10</v>
      </c>
      <c r="C63" s="364"/>
      <c r="D63" s="364"/>
      <c r="E63" s="364"/>
      <c r="F63" s="370"/>
      <c r="G63" s="363"/>
      <c r="H63" s="64">
        <f t="shared" si="4"/>
        <v>6.5604999999999997E-2</v>
      </c>
      <c r="I63" s="364"/>
      <c r="J63" s="364"/>
      <c r="K63" s="364"/>
      <c r="L63" s="363"/>
      <c r="M63" s="363"/>
      <c r="N63" s="363"/>
      <c r="O63" s="37">
        <f>H63+I59+J59+K59</f>
        <v>0.190945</v>
      </c>
      <c r="P63" s="376"/>
      <c r="Q63" s="35">
        <f t="shared" si="5"/>
        <v>1.5800000000000002E-2</v>
      </c>
      <c r="R63" s="364"/>
      <c r="S63" s="37">
        <f>+P59+Q63+R59</f>
        <v>3.5786999999999999E-2</v>
      </c>
      <c r="T63" s="287">
        <f>F59+O63+S63</f>
        <v>0.59658200000000006</v>
      </c>
    </row>
    <row r="64" spans="2:35" s="22" customFormat="1" x14ac:dyDescent="0.25">
      <c r="B64" s="136" t="s">
        <v>11</v>
      </c>
      <c r="C64" s="365"/>
      <c r="D64" s="365"/>
      <c r="E64" s="365"/>
      <c r="F64" s="371"/>
      <c r="G64" s="366"/>
      <c r="H64" s="64">
        <f t="shared" si="4"/>
        <v>3.3231000000000004E-2</v>
      </c>
      <c r="I64" s="365"/>
      <c r="J64" s="365"/>
      <c r="K64" s="365"/>
      <c r="L64" s="366"/>
      <c r="M64" s="366"/>
      <c r="N64" s="366"/>
      <c r="O64" s="37">
        <f>H64+I59+J59+K59</f>
        <v>0.15857099999999999</v>
      </c>
      <c r="P64" s="377"/>
      <c r="Q64" s="38">
        <f t="shared" si="5"/>
        <v>6.6E-3</v>
      </c>
      <c r="R64" s="365"/>
      <c r="S64" s="37">
        <f>+P59+Q64+R59</f>
        <v>2.6587E-2</v>
      </c>
      <c r="T64" s="287">
        <f>F59+O64+S64</f>
        <v>0.55500800000000006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3" t="s">
        <v>26</v>
      </c>
      <c r="D66" s="363" t="s">
        <v>26</v>
      </c>
      <c r="E66" s="361">
        <f>D173</f>
        <v>58.93</v>
      </c>
      <c r="F66" s="359">
        <f>SUM(C66:E68)</f>
        <v>58.93</v>
      </c>
      <c r="G66" s="44">
        <f>E175</f>
        <v>73.39</v>
      </c>
      <c r="H66" s="363" t="s">
        <v>26</v>
      </c>
      <c r="I66" s="363" t="s">
        <v>26</v>
      </c>
      <c r="J66" s="363" t="s">
        <v>26</v>
      </c>
      <c r="K66" s="363" t="s">
        <v>26</v>
      </c>
      <c r="L66" s="361">
        <f>E187</f>
        <v>0</v>
      </c>
      <c r="M66" s="361">
        <f>E188</f>
        <v>0</v>
      </c>
      <c r="N66" s="361">
        <f>E189</f>
        <v>0</v>
      </c>
      <c r="O66" s="45">
        <f>G66+L66+M66+N66</f>
        <v>73.39</v>
      </c>
      <c r="P66" s="363" t="s">
        <v>26</v>
      </c>
      <c r="Q66" s="361">
        <f>D193</f>
        <v>-23.13</v>
      </c>
      <c r="R66" s="363" t="s">
        <v>26</v>
      </c>
      <c r="S66" s="359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4"/>
      <c r="D67" s="364"/>
      <c r="E67" s="361"/>
      <c r="F67" s="359"/>
      <c r="G67" s="44">
        <f>E176</f>
        <v>468.45000000000005</v>
      </c>
      <c r="H67" s="364"/>
      <c r="I67" s="364"/>
      <c r="J67" s="364"/>
      <c r="K67" s="364"/>
      <c r="L67" s="361"/>
      <c r="M67" s="361"/>
      <c r="N67" s="361"/>
      <c r="O67" s="138">
        <f>G67+L66+M66+N66</f>
        <v>468.45000000000005</v>
      </c>
      <c r="P67" s="364"/>
      <c r="Q67" s="361"/>
      <c r="R67" s="364"/>
      <c r="S67" s="359"/>
      <c r="T67" s="290">
        <f>F66+O67+S66</f>
        <v>504.25</v>
      </c>
    </row>
    <row r="68" spans="2:21" s="22" customFormat="1" x14ac:dyDescent="0.25">
      <c r="B68" s="131" t="s">
        <v>19</v>
      </c>
      <c r="C68" s="365"/>
      <c r="D68" s="365"/>
      <c r="E68" s="362"/>
      <c r="F68" s="360"/>
      <c r="G68" s="47">
        <f>E177</f>
        <v>1152.93</v>
      </c>
      <c r="H68" s="365"/>
      <c r="I68" s="365"/>
      <c r="J68" s="365"/>
      <c r="K68" s="365"/>
      <c r="L68" s="362"/>
      <c r="M68" s="362"/>
      <c r="N68" s="362"/>
      <c r="O68" s="139">
        <f>G68+L66+M66+N66</f>
        <v>1152.93</v>
      </c>
      <c r="P68" s="365"/>
      <c r="Q68" s="362"/>
      <c r="R68" s="365"/>
      <c r="S68" s="360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  <c r="U69" s="9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8"/>
    </row>
    <row r="75" spans="2:21" s="22" customFormat="1" ht="15" customHeight="1" x14ac:dyDescent="0.25">
      <c r="B75" s="126" t="s">
        <v>59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4">
        <f>ROUND(B15*C171,6)</f>
        <v>0.32626500000000003</v>
      </c>
      <c r="D77" s="364">
        <f>ROUND(B15*C172,6)</f>
        <v>3.5638999999999997E-2</v>
      </c>
      <c r="E77" s="364">
        <f>C173</f>
        <v>7.9459999999999999E-3</v>
      </c>
      <c r="F77" s="370">
        <f>SUM(C77:E82)</f>
        <v>0.36985000000000001</v>
      </c>
      <c r="G77" s="363" t="s">
        <v>26</v>
      </c>
      <c r="H77" s="64">
        <f t="shared" ref="H77:H82" si="6">F178</f>
        <v>0</v>
      </c>
      <c r="I77" s="364">
        <f>ROUND(B15*F184,6)</f>
        <v>0.109699</v>
      </c>
      <c r="J77" s="364">
        <f>C185</f>
        <v>1.186E-3</v>
      </c>
      <c r="K77" s="364">
        <f>C186</f>
        <v>1.4455000000000001E-2</v>
      </c>
      <c r="L77" s="363" t="s">
        <v>26</v>
      </c>
      <c r="M77" s="363" t="s">
        <v>26</v>
      </c>
      <c r="N77" s="363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4">
        <f>C199</f>
        <v>7.2920000000000007E-3</v>
      </c>
      <c r="S77" s="37">
        <f>+P77+Q77+R77</f>
        <v>1.9987000000000001E-2</v>
      </c>
      <c r="T77" s="287">
        <f>F77+O77+S77</f>
        <v>0.515177</v>
      </c>
    </row>
    <row r="78" spans="2:21" s="22" customFormat="1" x14ac:dyDescent="0.25">
      <c r="B78" s="136" t="s">
        <v>46</v>
      </c>
      <c r="C78" s="364"/>
      <c r="D78" s="364"/>
      <c r="E78" s="364"/>
      <c r="F78" s="370"/>
      <c r="G78" s="363"/>
      <c r="H78" s="64">
        <f t="shared" si="6"/>
        <v>0.11729200000000001</v>
      </c>
      <c r="I78" s="364"/>
      <c r="J78" s="364"/>
      <c r="K78" s="364"/>
      <c r="L78" s="363"/>
      <c r="M78" s="363"/>
      <c r="N78" s="363"/>
      <c r="O78" s="37">
        <f>H78+I77+J77+K77</f>
        <v>0.24263199999999999</v>
      </c>
      <c r="P78" s="376"/>
      <c r="Q78" s="35">
        <f t="shared" si="7"/>
        <v>4.6199999999999998E-2</v>
      </c>
      <c r="R78" s="364"/>
      <c r="S78" s="37">
        <f>+P77+Q78+R77</f>
        <v>6.6186999999999996E-2</v>
      </c>
      <c r="T78" s="287">
        <f>F77+O78+S78</f>
        <v>0.67866899999999997</v>
      </c>
    </row>
    <row r="79" spans="2:21" s="22" customFormat="1" x14ac:dyDescent="0.25">
      <c r="B79" s="136" t="s">
        <v>8</v>
      </c>
      <c r="C79" s="364"/>
      <c r="D79" s="364"/>
      <c r="E79" s="364"/>
      <c r="F79" s="370"/>
      <c r="G79" s="363"/>
      <c r="H79" s="64">
        <f t="shared" si="6"/>
        <v>0.107354</v>
      </c>
      <c r="I79" s="364"/>
      <c r="J79" s="364"/>
      <c r="K79" s="364"/>
      <c r="L79" s="363"/>
      <c r="M79" s="363"/>
      <c r="N79" s="363"/>
      <c r="O79" s="37">
        <f>H79+I77+J77+K77</f>
        <v>0.23269399999999998</v>
      </c>
      <c r="P79" s="376"/>
      <c r="Q79" s="35">
        <f t="shared" si="7"/>
        <v>2.7300000000000001E-2</v>
      </c>
      <c r="R79" s="364"/>
      <c r="S79" s="37">
        <f>+P77+Q79+R77</f>
        <v>4.7287000000000003E-2</v>
      </c>
      <c r="T79" s="287">
        <f>F77+O79+S79</f>
        <v>0.64983099999999994</v>
      </c>
    </row>
    <row r="80" spans="2:21" s="22" customFormat="1" x14ac:dyDescent="0.25">
      <c r="B80" s="136" t="s">
        <v>9</v>
      </c>
      <c r="C80" s="364"/>
      <c r="D80" s="364"/>
      <c r="E80" s="364"/>
      <c r="F80" s="370"/>
      <c r="G80" s="363"/>
      <c r="H80" s="64">
        <f t="shared" si="6"/>
        <v>0.107806</v>
      </c>
      <c r="I80" s="364"/>
      <c r="J80" s="364"/>
      <c r="K80" s="364"/>
      <c r="L80" s="363"/>
      <c r="M80" s="363"/>
      <c r="N80" s="363"/>
      <c r="O80" s="37">
        <f>H80+I77+J77+K77</f>
        <v>0.23314599999999999</v>
      </c>
      <c r="P80" s="376"/>
      <c r="Q80" s="35">
        <f t="shared" si="7"/>
        <v>2.2100000000000002E-2</v>
      </c>
      <c r="R80" s="364"/>
      <c r="S80" s="37">
        <f>+P77+Q80+R77</f>
        <v>4.2086999999999999E-2</v>
      </c>
      <c r="T80" s="287">
        <f>F77+O80+S80</f>
        <v>0.64508299999999996</v>
      </c>
    </row>
    <row r="81" spans="2:21" s="22" customFormat="1" x14ac:dyDescent="0.25">
      <c r="B81" s="136" t="s">
        <v>10</v>
      </c>
      <c r="C81" s="364"/>
      <c r="D81" s="364"/>
      <c r="E81" s="364"/>
      <c r="F81" s="370"/>
      <c r="G81" s="363"/>
      <c r="H81" s="64">
        <f t="shared" si="6"/>
        <v>8.0554000000000001E-2</v>
      </c>
      <c r="I81" s="364"/>
      <c r="J81" s="364"/>
      <c r="K81" s="364"/>
      <c r="L81" s="363"/>
      <c r="M81" s="363"/>
      <c r="N81" s="363"/>
      <c r="O81" s="37">
        <f>H81+I77+J77+K77</f>
        <v>0.20589399999999999</v>
      </c>
      <c r="P81" s="376"/>
      <c r="Q81" s="35">
        <f t="shared" si="7"/>
        <v>1.5800000000000002E-2</v>
      </c>
      <c r="R81" s="364"/>
      <c r="S81" s="37">
        <f>+P77+Q81+R77</f>
        <v>3.5786999999999999E-2</v>
      </c>
      <c r="T81" s="287">
        <f>F77+O81+S81</f>
        <v>0.61153100000000005</v>
      </c>
    </row>
    <row r="82" spans="2:21" s="22" customFormat="1" x14ac:dyDescent="0.25">
      <c r="B82" s="136" t="s">
        <v>11</v>
      </c>
      <c r="C82" s="365"/>
      <c r="D82" s="365"/>
      <c r="E82" s="365"/>
      <c r="F82" s="371"/>
      <c r="G82" s="366"/>
      <c r="H82" s="64">
        <f t="shared" si="6"/>
        <v>4.0804E-2</v>
      </c>
      <c r="I82" s="365"/>
      <c r="J82" s="365"/>
      <c r="K82" s="365"/>
      <c r="L82" s="366"/>
      <c r="M82" s="366"/>
      <c r="N82" s="366"/>
      <c r="O82" s="37">
        <f>H82+I77+J77+K77</f>
        <v>0.16614399999999999</v>
      </c>
      <c r="P82" s="377"/>
      <c r="Q82" s="38">
        <f t="shared" si="7"/>
        <v>6.6E-3</v>
      </c>
      <c r="R82" s="365"/>
      <c r="S82" s="37">
        <f>+P77+Q82+R77</f>
        <v>2.6587E-2</v>
      </c>
      <c r="T82" s="287">
        <f>F77+O82+S82</f>
        <v>0.562581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3" t="s">
        <v>26</v>
      </c>
      <c r="D84" s="363" t="s">
        <v>26</v>
      </c>
      <c r="E84" s="361">
        <f>D173</f>
        <v>58.93</v>
      </c>
      <c r="F84" s="359">
        <f>SUM(C84:E86)</f>
        <v>58.93</v>
      </c>
      <c r="G84" s="44">
        <f>F175</f>
        <v>65.88</v>
      </c>
      <c r="H84" s="363" t="s">
        <v>26</v>
      </c>
      <c r="I84" s="363" t="s">
        <v>26</v>
      </c>
      <c r="J84" s="363" t="s">
        <v>26</v>
      </c>
      <c r="K84" s="363" t="s">
        <v>26</v>
      </c>
      <c r="L84" s="361">
        <f>F187</f>
        <v>0</v>
      </c>
      <c r="M84" s="361">
        <f>F188</f>
        <v>0</v>
      </c>
      <c r="N84" s="361">
        <f>F189</f>
        <v>0</v>
      </c>
      <c r="O84" s="45">
        <f>G84+L84+M84+N84</f>
        <v>65.88</v>
      </c>
      <c r="P84" s="363" t="s">
        <v>26</v>
      </c>
      <c r="Q84" s="361">
        <f>D193</f>
        <v>-23.13</v>
      </c>
      <c r="R84" s="363" t="s">
        <v>26</v>
      </c>
      <c r="S84" s="359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4"/>
      <c r="D85" s="364"/>
      <c r="E85" s="361"/>
      <c r="F85" s="359"/>
      <c r="G85" s="44">
        <f>F176</f>
        <v>460.09000000000003</v>
      </c>
      <c r="H85" s="364"/>
      <c r="I85" s="364"/>
      <c r="J85" s="364"/>
      <c r="K85" s="364"/>
      <c r="L85" s="361"/>
      <c r="M85" s="361"/>
      <c r="N85" s="361"/>
      <c r="O85" s="138">
        <f>G85+L84+M84+N84</f>
        <v>460.09000000000003</v>
      </c>
      <c r="P85" s="364"/>
      <c r="Q85" s="361"/>
      <c r="R85" s="364"/>
      <c r="S85" s="359"/>
      <c r="T85" s="290">
        <f>F84+O85+S84</f>
        <v>495.89</v>
      </c>
    </row>
    <row r="86" spans="2:21" s="22" customFormat="1" x14ac:dyDescent="0.25">
      <c r="B86" s="131" t="s">
        <v>19</v>
      </c>
      <c r="C86" s="365"/>
      <c r="D86" s="365"/>
      <c r="E86" s="362"/>
      <c r="F86" s="360"/>
      <c r="G86" s="47">
        <f>F177</f>
        <v>960.54000000000008</v>
      </c>
      <c r="H86" s="365"/>
      <c r="I86" s="365"/>
      <c r="J86" s="365"/>
      <c r="K86" s="365"/>
      <c r="L86" s="362"/>
      <c r="M86" s="362"/>
      <c r="N86" s="362"/>
      <c r="O86" s="139">
        <f>G86+L84+M84+N84</f>
        <v>960.54000000000008</v>
      </c>
      <c r="P86" s="365"/>
      <c r="Q86" s="362"/>
      <c r="R86" s="365"/>
      <c r="S86" s="360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  <c r="U87" s="9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8"/>
    </row>
    <row r="93" spans="2:21" s="22" customFormat="1" ht="15" customHeight="1" x14ac:dyDescent="0.25">
      <c r="B93" s="126" t="s">
        <v>59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4">
        <f>ROUND(B15*C171,6)</f>
        <v>0.32626500000000003</v>
      </c>
      <c r="D95" s="364">
        <f>ROUND(B15*C172,6)</f>
        <v>3.5638999999999997E-2</v>
      </c>
      <c r="E95" s="364">
        <f>C173</f>
        <v>7.9459999999999999E-3</v>
      </c>
      <c r="F95" s="370">
        <f>SUM(C95:E100)</f>
        <v>0.36985000000000001</v>
      </c>
      <c r="G95" s="363" t="s">
        <v>26</v>
      </c>
      <c r="H95" s="35">
        <f t="shared" ref="H95:H100" si="8">G178</f>
        <v>0</v>
      </c>
      <c r="I95" s="364">
        <f>ROUND(B15*G184,6)</f>
        <v>0.109699</v>
      </c>
      <c r="J95" s="364">
        <f>C185</f>
        <v>1.186E-3</v>
      </c>
      <c r="K95" s="364">
        <f>C186</f>
        <v>1.4455000000000001E-2</v>
      </c>
      <c r="L95" s="363" t="s">
        <v>26</v>
      </c>
      <c r="M95" s="363" t="s">
        <v>26</v>
      </c>
      <c r="N95" s="363" t="s">
        <v>26</v>
      </c>
      <c r="O95" s="37">
        <f>H95+I95+J95+K95</f>
        <v>0.12534000000000001</v>
      </c>
      <c r="P95" s="364">
        <f>C192</f>
        <v>1.2695E-2</v>
      </c>
      <c r="Q95" s="35">
        <f t="shared" ref="Q95:Q100" si="9">C193</f>
        <v>0</v>
      </c>
      <c r="R95" s="364">
        <f>C199</f>
        <v>7.2920000000000007E-3</v>
      </c>
      <c r="S95" s="37">
        <f>+P95+Q95+R95</f>
        <v>1.9987000000000001E-2</v>
      </c>
      <c r="T95" s="287">
        <f>F95+O95+S95</f>
        <v>0.515177</v>
      </c>
    </row>
    <row r="96" spans="2:21" s="22" customFormat="1" x14ac:dyDescent="0.25">
      <c r="B96" s="136" t="s">
        <v>46</v>
      </c>
      <c r="C96" s="364"/>
      <c r="D96" s="364"/>
      <c r="E96" s="364"/>
      <c r="F96" s="370"/>
      <c r="G96" s="363"/>
      <c r="H96" s="35">
        <f t="shared" si="8"/>
        <v>0.16543099999999999</v>
      </c>
      <c r="I96" s="364"/>
      <c r="J96" s="364"/>
      <c r="K96" s="364"/>
      <c r="L96" s="363"/>
      <c r="M96" s="363"/>
      <c r="N96" s="363"/>
      <c r="O96" s="37">
        <f>H96+I95+J95+K95</f>
        <v>0.290771</v>
      </c>
      <c r="P96" s="364"/>
      <c r="Q96" s="35">
        <f t="shared" si="9"/>
        <v>4.6199999999999998E-2</v>
      </c>
      <c r="R96" s="364"/>
      <c r="S96" s="37">
        <f>+P95+Q96+R95</f>
        <v>6.6186999999999996E-2</v>
      </c>
      <c r="T96" s="287">
        <f>F95+O96+S96</f>
        <v>0.72680800000000001</v>
      </c>
    </row>
    <row r="97" spans="2:21" s="22" customFormat="1" x14ac:dyDescent="0.25">
      <c r="B97" s="136" t="s">
        <v>8</v>
      </c>
      <c r="C97" s="364"/>
      <c r="D97" s="364"/>
      <c r="E97" s="364"/>
      <c r="F97" s="370"/>
      <c r="G97" s="363"/>
      <c r="H97" s="35">
        <f t="shared" si="8"/>
        <v>0.15141499999999999</v>
      </c>
      <c r="I97" s="364"/>
      <c r="J97" s="364"/>
      <c r="K97" s="364"/>
      <c r="L97" s="363"/>
      <c r="M97" s="363"/>
      <c r="N97" s="363"/>
      <c r="O97" s="37">
        <f>H97+I95+J95+K95</f>
        <v>0.27675500000000003</v>
      </c>
      <c r="P97" s="364"/>
      <c r="Q97" s="35">
        <f t="shared" si="9"/>
        <v>2.7300000000000001E-2</v>
      </c>
      <c r="R97" s="364"/>
      <c r="S97" s="37">
        <f>+P95+Q97+R95</f>
        <v>4.7287000000000003E-2</v>
      </c>
      <c r="T97" s="287">
        <f>F95+O97+S97</f>
        <v>0.69389200000000006</v>
      </c>
    </row>
    <row r="98" spans="2:21" s="22" customFormat="1" x14ac:dyDescent="0.25">
      <c r="B98" s="136" t="s">
        <v>9</v>
      </c>
      <c r="C98" s="364"/>
      <c r="D98" s="364"/>
      <c r="E98" s="364"/>
      <c r="F98" s="370"/>
      <c r="G98" s="363"/>
      <c r="H98" s="35">
        <f t="shared" si="8"/>
        <v>0.15205199999999999</v>
      </c>
      <c r="I98" s="364"/>
      <c r="J98" s="364"/>
      <c r="K98" s="364"/>
      <c r="L98" s="363"/>
      <c r="M98" s="363"/>
      <c r="N98" s="363"/>
      <c r="O98" s="37">
        <f>H98+I95+J95+K95</f>
        <v>0.27739200000000003</v>
      </c>
      <c r="P98" s="364"/>
      <c r="Q98" s="35">
        <f t="shared" si="9"/>
        <v>2.2100000000000002E-2</v>
      </c>
      <c r="R98" s="364"/>
      <c r="S98" s="37">
        <f>+P95+Q98+R95</f>
        <v>4.2086999999999999E-2</v>
      </c>
      <c r="T98" s="287">
        <f>F95+O98+S98</f>
        <v>0.68932900000000008</v>
      </c>
    </row>
    <row r="99" spans="2:21" s="22" customFormat="1" x14ac:dyDescent="0.25">
      <c r="B99" s="136" t="s">
        <v>10</v>
      </c>
      <c r="C99" s="364"/>
      <c r="D99" s="364"/>
      <c r="E99" s="364"/>
      <c r="F99" s="370"/>
      <c r="G99" s="363"/>
      <c r="H99" s="35">
        <f t="shared" si="8"/>
        <v>0.11361399999999999</v>
      </c>
      <c r="I99" s="364"/>
      <c r="J99" s="364"/>
      <c r="K99" s="364"/>
      <c r="L99" s="363"/>
      <c r="M99" s="363"/>
      <c r="N99" s="363"/>
      <c r="O99" s="37">
        <f>H99+I95+J95+K95</f>
        <v>0.23895399999999997</v>
      </c>
      <c r="P99" s="364"/>
      <c r="Q99" s="35">
        <f t="shared" si="9"/>
        <v>1.5800000000000002E-2</v>
      </c>
      <c r="R99" s="364"/>
      <c r="S99" s="37">
        <f>+P95+Q99+R95</f>
        <v>3.5786999999999999E-2</v>
      </c>
      <c r="T99" s="287">
        <f>F95+O99+S99</f>
        <v>0.64459100000000003</v>
      </c>
    </row>
    <row r="100" spans="2:21" s="22" customFormat="1" x14ac:dyDescent="0.25">
      <c r="B100" s="136" t="s">
        <v>11</v>
      </c>
      <c r="C100" s="365"/>
      <c r="D100" s="365"/>
      <c r="E100" s="365"/>
      <c r="F100" s="371"/>
      <c r="G100" s="366"/>
      <c r="H100" s="35">
        <f t="shared" si="8"/>
        <v>5.7549999999999997E-2</v>
      </c>
      <c r="I100" s="365"/>
      <c r="J100" s="365"/>
      <c r="K100" s="365"/>
      <c r="L100" s="366"/>
      <c r="M100" s="366"/>
      <c r="N100" s="366"/>
      <c r="O100" s="37">
        <f>H100+I95+J95+K95</f>
        <v>0.18289</v>
      </c>
      <c r="P100" s="365"/>
      <c r="Q100" s="35">
        <f t="shared" si="9"/>
        <v>6.6E-3</v>
      </c>
      <c r="R100" s="365"/>
      <c r="S100" s="37">
        <f>+P95+Q100+R95</f>
        <v>2.6587E-2</v>
      </c>
      <c r="T100" s="287">
        <f>F95+O100+S100</f>
        <v>0.57932700000000004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3" t="s">
        <v>26</v>
      </c>
      <c r="D102" s="363" t="s">
        <v>26</v>
      </c>
      <c r="E102" s="361">
        <f>D173</f>
        <v>58.93</v>
      </c>
      <c r="F102" s="359">
        <f>SUM(C102:E104)</f>
        <v>58.93</v>
      </c>
      <c r="G102" s="44">
        <f>G175</f>
        <v>85.08</v>
      </c>
      <c r="H102" s="363" t="s">
        <v>26</v>
      </c>
      <c r="I102" s="363" t="s">
        <v>26</v>
      </c>
      <c r="J102" s="363" t="s">
        <v>26</v>
      </c>
      <c r="K102" s="363" t="s">
        <v>26</v>
      </c>
      <c r="L102" s="361">
        <f>G187</f>
        <v>-0.34</v>
      </c>
      <c r="M102" s="361">
        <f>G188</f>
        <v>-0.56999999999999995</v>
      </c>
      <c r="N102" s="361">
        <f>G189</f>
        <v>0</v>
      </c>
      <c r="O102" s="45">
        <f>G102+L102+M102+N102</f>
        <v>84.17</v>
      </c>
      <c r="P102" s="363" t="s">
        <v>26</v>
      </c>
      <c r="Q102" s="361">
        <f>D193</f>
        <v>-23.13</v>
      </c>
      <c r="R102" s="363" t="s">
        <v>26</v>
      </c>
      <c r="S102" s="359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4"/>
      <c r="D103" s="364"/>
      <c r="E103" s="361"/>
      <c r="F103" s="359"/>
      <c r="G103" s="44">
        <f>G176</f>
        <v>596.30000000000007</v>
      </c>
      <c r="H103" s="364"/>
      <c r="I103" s="364"/>
      <c r="J103" s="364"/>
      <c r="K103" s="364"/>
      <c r="L103" s="361"/>
      <c r="M103" s="361"/>
      <c r="N103" s="361"/>
      <c r="O103" s="138">
        <f>G103+L102+M102+N102</f>
        <v>595.39</v>
      </c>
      <c r="P103" s="364"/>
      <c r="Q103" s="361"/>
      <c r="R103" s="364"/>
      <c r="S103" s="359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5"/>
      <c r="D104" s="365"/>
      <c r="E104" s="362"/>
      <c r="F104" s="360"/>
      <c r="G104" s="47">
        <f>G177</f>
        <v>1227.19</v>
      </c>
      <c r="H104" s="365"/>
      <c r="I104" s="365"/>
      <c r="J104" s="365"/>
      <c r="K104" s="365"/>
      <c r="L104" s="362"/>
      <c r="M104" s="362"/>
      <c r="N104" s="362"/>
      <c r="O104" s="139">
        <f>G104+L102+M102+N102</f>
        <v>1226.2800000000002</v>
      </c>
      <c r="P104" s="365"/>
      <c r="Q104" s="362"/>
      <c r="R104" s="365"/>
      <c r="S104" s="360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  <c r="U105" s="9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8"/>
    </row>
    <row r="111" spans="2:21" s="22" customFormat="1" ht="15" customHeight="1" x14ac:dyDescent="0.25">
      <c r="B111" s="126" t="s">
        <v>59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4">
        <f>ROUND(B15*C171,6)</f>
        <v>0.32626500000000003</v>
      </c>
      <c r="D113" s="364">
        <f>ROUND(B15*C172,6)</f>
        <v>3.5638999999999997E-2</v>
      </c>
      <c r="E113" s="364">
        <f>C173</f>
        <v>7.9459999999999999E-3</v>
      </c>
      <c r="F113" s="370">
        <f>SUM(C113:E118)</f>
        <v>0.36985000000000001</v>
      </c>
      <c r="G113" s="363" t="s">
        <v>26</v>
      </c>
      <c r="H113" s="64">
        <f t="shared" ref="H113:H118" si="10">H178</f>
        <v>0</v>
      </c>
      <c r="I113" s="364">
        <f>ROUND(B15*H184,6)</f>
        <v>0.109699</v>
      </c>
      <c r="J113" s="364">
        <f>C185</f>
        <v>1.186E-3</v>
      </c>
      <c r="K113" s="364">
        <f>C186</f>
        <v>1.4455000000000001E-2</v>
      </c>
      <c r="L113" s="363" t="s">
        <v>26</v>
      </c>
      <c r="M113" s="374" t="s">
        <v>26</v>
      </c>
      <c r="N113" s="363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4">
        <f>C199</f>
        <v>7.2920000000000007E-3</v>
      </c>
      <c r="S113" s="37">
        <f>+P113+Q113+R113</f>
        <v>1.9987000000000001E-2</v>
      </c>
      <c r="T113" s="287">
        <f>F113+O113+S113</f>
        <v>0.515177</v>
      </c>
    </row>
    <row r="114" spans="2:21" s="22" customFormat="1" x14ac:dyDescent="0.25">
      <c r="B114" s="136" t="s">
        <v>46</v>
      </c>
      <c r="C114" s="364"/>
      <c r="D114" s="364"/>
      <c r="E114" s="364"/>
      <c r="F114" s="370"/>
      <c r="G114" s="363"/>
      <c r="H114" s="64">
        <f t="shared" si="10"/>
        <v>0.22603600000000001</v>
      </c>
      <c r="I114" s="364"/>
      <c r="J114" s="364"/>
      <c r="K114" s="364"/>
      <c r="L114" s="363"/>
      <c r="M114" s="374"/>
      <c r="N114" s="363"/>
      <c r="O114" s="37">
        <f>H114+I113+J113+K113</f>
        <v>0.35137600000000002</v>
      </c>
      <c r="P114" s="376"/>
      <c r="Q114" s="35">
        <f t="shared" si="11"/>
        <v>4.6199999999999998E-2</v>
      </c>
      <c r="R114" s="364"/>
      <c r="S114" s="37">
        <f>+P113+Q114+R113</f>
        <v>6.6186999999999996E-2</v>
      </c>
      <c r="T114" s="287">
        <f>F113+O114+S114</f>
        <v>0.78741300000000003</v>
      </c>
    </row>
    <row r="115" spans="2:21" s="22" customFormat="1" x14ac:dyDescent="0.25">
      <c r="B115" s="136" t="s">
        <v>8</v>
      </c>
      <c r="C115" s="364"/>
      <c r="D115" s="364"/>
      <c r="E115" s="364"/>
      <c r="F115" s="370"/>
      <c r="G115" s="363"/>
      <c r="H115" s="64">
        <f t="shared" si="10"/>
        <v>0.20688600000000001</v>
      </c>
      <c r="I115" s="364"/>
      <c r="J115" s="364"/>
      <c r="K115" s="364"/>
      <c r="L115" s="363"/>
      <c r="M115" s="374"/>
      <c r="N115" s="363"/>
      <c r="O115" s="37">
        <f>H115+I113+J113+K113</f>
        <v>0.33222600000000002</v>
      </c>
      <c r="P115" s="376"/>
      <c r="Q115" s="35">
        <f t="shared" si="11"/>
        <v>2.7300000000000001E-2</v>
      </c>
      <c r="R115" s="364"/>
      <c r="S115" s="37">
        <f>+P113+Q115+R113</f>
        <v>4.7287000000000003E-2</v>
      </c>
      <c r="T115" s="287">
        <f>F113+O115+S115</f>
        <v>0.749363</v>
      </c>
    </row>
    <row r="116" spans="2:21" s="22" customFormat="1" x14ac:dyDescent="0.25">
      <c r="B116" s="136" t="s">
        <v>9</v>
      </c>
      <c r="C116" s="364"/>
      <c r="D116" s="364"/>
      <c r="E116" s="364"/>
      <c r="F116" s="370"/>
      <c r="G116" s="363"/>
      <c r="H116" s="64">
        <f t="shared" si="10"/>
        <v>0.207756</v>
      </c>
      <c r="I116" s="364"/>
      <c r="J116" s="364"/>
      <c r="K116" s="364"/>
      <c r="L116" s="363"/>
      <c r="M116" s="374"/>
      <c r="N116" s="363"/>
      <c r="O116" s="37">
        <f>H116+I113+J113+K113</f>
        <v>0.333096</v>
      </c>
      <c r="P116" s="376"/>
      <c r="Q116" s="35">
        <f t="shared" si="11"/>
        <v>2.2100000000000002E-2</v>
      </c>
      <c r="R116" s="364"/>
      <c r="S116" s="37">
        <f>+P113+Q116+R113</f>
        <v>4.2086999999999999E-2</v>
      </c>
      <c r="T116" s="287">
        <f>F113+O116+S116</f>
        <v>0.74503300000000006</v>
      </c>
    </row>
    <row r="117" spans="2:21" s="22" customFormat="1" x14ac:dyDescent="0.25">
      <c r="B117" s="136" t="s">
        <v>10</v>
      </c>
      <c r="C117" s="364"/>
      <c r="D117" s="364"/>
      <c r="E117" s="364"/>
      <c r="F117" s="370"/>
      <c r="G117" s="363"/>
      <c r="H117" s="64">
        <f t="shared" si="10"/>
        <v>0.15523699999999999</v>
      </c>
      <c r="I117" s="364"/>
      <c r="J117" s="364"/>
      <c r="K117" s="364"/>
      <c r="L117" s="363"/>
      <c r="M117" s="374"/>
      <c r="N117" s="363"/>
      <c r="O117" s="37">
        <f>H117+I113+J113+K113</f>
        <v>0.28057700000000002</v>
      </c>
      <c r="P117" s="376"/>
      <c r="Q117" s="35">
        <f t="shared" si="11"/>
        <v>1.5800000000000002E-2</v>
      </c>
      <c r="R117" s="364"/>
      <c r="S117" s="37">
        <f>+P113+Q117+R113</f>
        <v>3.5786999999999999E-2</v>
      </c>
      <c r="T117" s="287">
        <f>F113+O117+S117</f>
        <v>0.6862140000000001</v>
      </c>
    </row>
    <row r="118" spans="2:21" s="22" customFormat="1" x14ac:dyDescent="0.25">
      <c r="B118" s="136" t="s">
        <v>11</v>
      </c>
      <c r="C118" s="365"/>
      <c r="D118" s="365"/>
      <c r="E118" s="365"/>
      <c r="F118" s="371"/>
      <c r="G118" s="366"/>
      <c r="H118" s="64">
        <f t="shared" si="10"/>
        <v>7.8634000000000009E-2</v>
      </c>
      <c r="I118" s="365"/>
      <c r="J118" s="365"/>
      <c r="K118" s="365"/>
      <c r="L118" s="366"/>
      <c r="M118" s="375"/>
      <c r="N118" s="366"/>
      <c r="O118" s="37">
        <f>H118+I113+J113+K113</f>
        <v>0.20397400000000002</v>
      </c>
      <c r="P118" s="377"/>
      <c r="Q118" s="38">
        <f t="shared" si="11"/>
        <v>6.6E-3</v>
      </c>
      <c r="R118" s="365"/>
      <c r="S118" s="37">
        <f>+P113+Q118+R113</f>
        <v>2.6587E-2</v>
      </c>
      <c r="T118" s="287">
        <f>F113+O118+S118</f>
        <v>0.60041100000000003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3" t="s">
        <v>26</v>
      </c>
      <c r="D120" s="363" t="s">
        <v>26</v>
      </c>
      <c r="E120" s="361">
        <f>D173</f>
        <v>58.93</v>
      </c>
      <c r="F120" s="359">
        <f>SUM(C120:E122)</f>
        <v>58.93</v>
      </c>
      <c r="G120" s="43">
        <f>H175</f>
        <v>96.38</v>
      </c>
      <c r="H120" s="363" t="s">
        <v>26</v>
      </c>
      <c r="I120" s="363" t="s">
        <v>26</v>
      </c>
      <c r="J120" s="363" t="s">
        <v>26</v>
      </c>
      <c r="K120" s="363" t="s">
        <v>26</v>
      </c>
      <c r="L120" s="361">
        <f>H187</f>
        <v>0</v>
      </c>
      <c r="M120" s="372">
        <f>H188</f>
        <v>0</v>
      </c>
      <c r="N120" s="361">
        <f>H189</f>
        <v>0</v>
      </c>
      <c r="O120" s="45">
        <f>G120+L120+M120+N120</f>
        <v>96.38</v>
      </c>
      <c r="P120" s="363" t="s">
        <v>26</v>
      </c>
      <c r="Q120" s="361">
        <f>D193</f>
        <v>-23.13</v>
      </c>
      <c r="R120" s="363" t="s">
        <v>26</v>
      </c>
      <c r="S120" s="359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4"/>
      <c r="D121" s="364"/>
      <c r="E121" s="361"/>
      <c r="F121" s="359"/>
      <c r="G121" s="43">
        <f>H176</f>
        <v>647.40000000000009</v>
      </c>
      <c r="H121" s="364"/>
      <c r="I121" s="364"/>
      <c r="J121" s="364"/>
      <c r="K121" s="364"/>
      <c r="L121" s="361"/>
      <c r="M121" s="372"/>
      <c r="N121" s="361"/>
      <c r="O121" s="138">
        <f>G121+L120+M120+N120</f>
        <v>647.40000000000009</v>
      </c>
      <c r="P121" s="364"/>
      <c r="Q121" s="361"/>
      <c r="R121" s="364"/>
      <c r="S121" s="359"/>
      <c r="T121" s="290">
        <f>F120+O121+S120</f>
        <v>683.2</v>
      </c>
    </row>
    <row r="122" spans="2:21" s="22" customFormat="1" x14ac:dyDescent="0.25">
      <c r="B122" s="131" t="s">
        <v>19</v>
      </c>
      <c r="C122" s="365"/>
      <c r="D122" s="365"/>
      <c r="E122" s="362"/>
      <c r="F122" s="360"/>
      <c r="G122" s="46">
        <f>H177</f>
        <v>1457.5</v>
      </c>
      <c r="H122" s="365"/>
      <c r="I122" s="365"/>
      <c r="J122" s="365"/>
      <c r="K122" s="365"/>
      <c r="L122" s="362"/>
      <c r="M122" s="373"/>
      <c r="N122" s="362"/>
      <c r="O122" s="139">
        <f>G122+L120+M120+N120</f>
        <v>1457.5</v>
      </c>
      <c r="P122" s="365"/>
      <c r="Q122" s="362"/>
      <c r="R122" s="365"/>
      <c r="S122" s="360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  <c r="U123" s="9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8"/>
    </row>
    <row r="129" spans="2:20" s="22" customFormat="1" ht="15" customHeight="1" x14ac:dyDescent="0.25">
      <c r="B129" s="126" t="s">
        <v>59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4">
        <f>ROUND(B15*C171,6)</f>
        <v>0.32626500000000003</v>
      </c>
      <c r="D131" s="364">
        <f>ROUND(B15*C172,6)</f>
        <v>3.5638999999999997E-2</v>
      </c>
      <c r="E131" s="364">
        <f>C173</f>
        <v>7.9459999999999999E-3</v>
      </c>
      <c r="F131" s="370">
        <f>SUM(C131:E136)</f>
        <v>0.36985000000000001</v>
      </c>
      <c r="G131" s="363" t="s">
        <v>26</v>
      </c>
      <c r="H131" s="64">
        <f>I178</f>
        <v>0</v>
      </c>
      <c r="I131" s="364">
        <f>ROUND(B15*I184,6)</f>
        <v>0.109699</v>
      </c>
      <c r="J131" s="364">
        <f>C185</f>
        <v>1.186E-3</v>
      </c>
      <c r="K131" s="364">
        <f>C186</f>
        <v>1.4455000000000001E-2</v>
      </c>
      <c r="L131" s="363" t="s">
        <v>26</v>
      </c>
      <c r="M131" s="363" t="s">
        <v>26</v>
      </c>
      <c r="N131" s="363" t="s">
        <v>26</v>
      </c>
      <c r="O131" s="37">
        <f>H131+I131+J131+K131</f>
        <v>0.12534000000000001</v>
      </c>
      <c r="P131" s="364">
        <f>C192</f>
        <v>1.2695E-2</v>
      </c>
      <c r="Q131" s="35">
        <f>C193</f>
        <v>0</v>
      </c>
      <c r="R131" s="364">
        <f>C199</f>
        <v>7.2920000000000007E-3</v>
      </c>
      <c r="S131" s="37">
        <f>P131+Q131+R131</f>
        <v>1.9987000000000001E-2</v>
      </c>
      <c r="T131" s="287">
        <f>F131+O131+S131</f>
        <v>0.515177</v>
      </c>
    </row>
    <row r="132" spans="2:20" s="22" customFormat="1" x14ac:dyDescent="0.25">
      <c r="B132" s="136" t="s">
        <v>46</v>
      </c>
      <c r="C132" s="364"/>
      <c r="D132" s="364"/>
      <c r="E132" s="364"/>
      <c r="F132" s="370"/>
      <c r="G132" s="363"/>
      <c r="H132" s="64">
        <f t="shared" ref="H132:H136" si="12">I179</f>
        <v>0.22603600000000001</v>
      </c>
      <c r="I132" s="364"/>
      <c r="J132" s="364"/>
      <c r="K132" s="364"/>
      <c r="L132" s="363"/>
      <c r="M132" s="363"/>
      <c r="N132" s="363"/>
      <c r="O132" s="37">
        <f>H132+I131+J131+K131</f>
        <v>0.35137600000000002</v>
      </c>
      <c r="P132" s="364"/>
      <c r="Q132" s="35">
        <f t="shared" ref="Q132:Q136" si="13">C194</f>
        <v>4.6199999999999998E-2</v>
      </c>
      <c r="R132" s="364"/>
      <c r="S132" s="37">
        <f>P131+Q132+R131</f>
        <v>6.6186999999999996E-2</v>
      </c>
      <c r="T132" s="287">
        <f>F131+O132+S132</f>
        <v>0.78741300000000003</v>
      </c>
    </row>
    <row r="133" spans="2:20" s="22" customFormat="1" x14ac:dyDescent="0.25">
      <c r="B133" s="136" t="s">
        <v>8</v>
      </c>
      <c r="C133" s="364"/>
      <c r="D133" s="364"/>
      <c r="E133" s="364"/>
      <c r="F133" s="370"/>
      <c r="G133" s="363"/>
      <c r="H133" s="64">
        <f t="shared" si="12"/>
        <v>0.20688600000000001</v>
      </c>
      <c r="I133" s="364"/>
      <c r="J133" s="364"/>
      <c r="K133" s="364"/>
      <c r="L133" s="363"/>
      <c r="M133" s="363"/>
      <c r="N133" s="363"/>
      <c r="O133" s="37">
        <f>H133+I131+J131+K131</f>
        <v>0.33222600000000002</v>
      </c>
      <c r="P133" s="364"/>
      <c r="Q133" s="35">
        <f t="shared" si="13"/>
        <v>2.7300000000000001E-2</v>
      </c>
      <c r="R133" s="364"/>
      <c r="S133" s="37">
        <f>P131+Q133+R131</f>
        <v>4.7287000000000003E-2</v>
      </c>
      <c r="T133" s="287">
        <f>F131+O133+S133</f>
        <v>0.749363</v>
      </c>
    </row>
    <row r="134" spans="2:20" s="22" customFormat="1" x14ac:dyDescent="0.25">
      <c r="B134" s="136" t="s">
        <v>9</v>
      </c>
      <c r="C134" s="364"/>
      <c r="D134" s="364"/>
      <c r="E134" s="364"/>
      <c r="F134" s="370"/>
      <c r="G134" s="363"/>
      <c r="H134" s="64">
        <f t="shared" si="12"/>
        <v>0.207756</v>
      </c>
      <c r="I134" s="364"/>
      <c r="J134" s="364"/>
      <c r="K134" s="364"/>
      <c r="L134" s="363"/>
      <c r="M134" s="363"/>
      <c r="N134" s="363"/>
      <c r="O134" s="37">
        <f>H134+I131+J131+K131</f>
        <v>0.333096</v>
      </c>
      <c r="P134" s="364"/>
      <c r="Q134" s="35">
        <f t="shared" si="13"/>
        <v>2.2100000000000002E-2</v>
      </c>
      <c r="R134" s="364"/>
      <c r="S134" s="37">
        <f>P131+Q134+R131</f>
        <v>4.2086999999999999E-2</v>
      </c>
      <c r="T134" s="287">
        <f>F131+O134+S134</f>
        <v>0.74503300000000006</v>
      </c>
    </row>
    <row r="135" spans="2:20" s="22" customFormat="1" x14ac:dyDescent="0.25">
      <c r="B135" s="136" t="s">
        <v>10</v>
      </c>
      <c r="C135" s="364"/>
      <c r="D135" s="364"/>
      <c r="E135" s="364"/>
      <c r="F135" s="370"/>
      <c r="G135" s="363"/>
      <c r="H135" s="64">
        <f t="shared" si="12"/>
        <v>0.15523699999999999</v>
      </c>
      <c r="I135" s="364"/>
      <c r="J135" s="364"/>
      <c r="K135" s="364"/>
      <c r="L135" s="363"/>
      <c r="M135" s="363"/>
      <c r="N135" s="363"/>
      <c r="O135" s="37">
        <f>H135+I131+J131+K131</f>
        <v>0.28057700000000002</v>
      </c>
      <c r="P135" s="364"/>
      <c r="Q135" s="35">
        <f t="shared" si="13"/>
        <v>1.5800000000000002E-2</v>
      </c>
      <c r="R135" s="364"/>
      <c r="S135" s="37">
        <f>P131+Q135+R131</f>
        <v>3.5786999999999999E-2</v>
      </c>
      <c r="T135" s="287">
        <f>F131+O135+S135</f>
        <v>0.6862140000000001</v>
      </c>
    </row>
    <row r="136" spans="2:20" s="22" customFormat="1" x14ac:dyDescent="0.25">
      <c r="B136" s="140" t="s">
        <v>11</v>
      </c>
      <c r="C136" s="365"/>
      <c r="D136" s="365"/>
      <c r="E136" s="365"/>
      <c r="F136" s="371"/>
      <c r="G136" s="366"/>
      <c r="H136" s="68">
        <f t="shared" si="12"/>
        <v>7.8634000000000009E-2</v>
      </c>
      <c r="I136" s="365"/>
      <c r="J136" s="365"/>
      <c r="K136" s="365"/>
      <c r="L136" s="366"/>
      <c r="M136" s="366"/>
      <c r="N136" s="366"/>
      <c r="O136" s="69">
        <f>H136+I131+J131+K131</f>
        <v>0.20397400000000002</v>
      </c>
      <c r="P136" s="365"/>
      <c r="Q136" s="38">
        <f t="shared" si="13"/>
        <v>6.6E-3</v>
      </c>
      <c r="R136" s="365"/>
      <c r="S136" s="69">
        <f>P131+Q136+R131</f>
        <v>2.6587E-2</v>
      </c>
      <c r="T136" s="315">
        <f>F131+O136+S136</f>
        <v>0.60041100000000003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3" t="s">
        <v>26</v>
      </c>
      <c r="D138" s="363" t="s">
        <v>26</v>
      </c>
      <c r="E138" s="361">
        <f>D173</f>
        <v>58.93</v>
      </c>
      <c r="F138" s="359">
        <f>SUM(C138:E140)</f>
        <v>58.93</v>
      </c>
      <c r="G138" s="43">
        <f>I175</f>
        <v>3728.62</v>
      </c>
      <c r="H138" s="363" t="s">
        <v>26</v>
      </c>
      <c r="I138" s="363" t="s">
        <v>26</v>
      </c>
      <c r="J138" s="363" t="s">
        <v>26</v>
      </c>
      <c r="K138" s="363" t="s">
        <v>26</v>
      </c>
      <c r="L138" s="361">
        <f>I187</f>
        <v>0</v>
      </c>
      <c r="M138" s="361">
        <f>I188</f>
        <v>0</v>
      </c>
      <c r="N138" s="361">
        <f>I189</f>
        <v>-3632.24</v>
      </c>
      <c r="O138" s="45">
        <f>G138+L138+M138+N138</f>
        <v>96.380000000000109</v>
      </c>
      <c r="P138" s="363" t="s">
        <v>26</v>
      </c>
      <c r="Q138" s="361">
        <f>D193</f>
        <v>-23.13</v>
      </c>
      <c r="R138" s="363" t="s">
        <v>26</v>
      </c>
      <c r="S138" s="359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4"/>
      <c r="D139" s="364"/>
      <c r="E139" s="361"/>
      <c r="F139" s="359"/>
      <c r="G139" s="43">
        <f t="shared" ref="G139:G140" si="14">I176</f>
        <v>4279.6399999999994</v>
      </c>
      <c r="H139" s="364"/>
      <c r="I139" s="364"/>
      <c r="J139" s="364"/>
      <c r="K139" s="364"/>
      <c r="L139" s="361"/>
      <c r="M139" s="361"/>
      <c r="N139" s="361"/>
      <c r="O139" s="138">
        <f>G139+L138+M138+N138</f>
        <v>647.39999999999964</v>
      </c>
      <c r="P139" s="364"/>
      <c r="Q139" s="361"/>
      <c r="R139" s="364"/>
      <c r="S139" s="359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5"/>
      <c r="D140" s="365"/>
      <c r="E140" s="362"/>
      <c r="F140" s="360"/>
      <c r="G140" s="46">
        <f t="shared" si="14"/>
        <v>5089.74</v>
      </c>
      <c r="H140" s="365"/>
      <c r="I140" s="365"/>
      <c r="J140" s="365"/>
      <c r="K140" s="365"/>
      <c r="L140" s="362"/>
      <c r="M140" s="362"/>
      <c r="N140" s="362"/>
      <c r="O140" s="139">
        <f>G140+L138+M138+N138</f>
        <v>1457.5</v>
      </c>
      <c r="P140" s="365"/>
      <c r="Q140" s="362"/>
      <c r="R140" s="365"/>
      <c r="S140" s="360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8.4700279999999992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B8:T8"/>
    <mergeCell ref="G131:G136"/>
    <mergeCell ref="I131:I136"/>
    <mergeCell ref="H138:H140"/>
    <mergeCell ref="I138:I140"/>
    <mergeCell ref="J138:J140"/>
    <mergeCell ref="K138:K140"/>
    <mergeCell ref="J131:J136"/>
    <mergeCell ref="K131:K136"/>
    <mergeCell ref="L131:L136"/>
    <mergeCell ref="M131:M136"/>
    <mergeCell ref="L138:L140"/>
    <mergeCell ref="M138:M140"/>
    <mergeCell ref="P131:P136"/>
    <mergeCell ref="Q138:Q140"/>
    <mergeCell ref="R131:R136"/>
    <mergeCell ref="R138:R140"/>
    <mergeCell ref="P138:P140"/>
    <mergeCell ref="S138:S140"/>
    <mergeCell ref="N131:N136"/>
    <mergeCell ref="S127:S129"/>
    <mergeCell ref="C131:C136"/>
    <mergeCell ref="D131:D136"/>
    <mergeCell ref="E131:E136"/>
    <mergeCell ref="S91:S93"/>
    <mergeCell ref="F109:F111"/>
    <mergeCell ref="O109:O111"/>
    <mergeCell ref="S109:S111"/>
    <mergeCell ref="S66:S68"/>
    <mergeCell ref="S84:S86"/>
    <mergeCell ref="S102:S104"/>
    <mergeCell ref="Q66:Q68"/>
    <mergeCell ref="Q84:Q86"/>
    <mergeCell ref="H102:H104"/>
    <mergeCell ref="L84:L86"/>
    <mergeCell ref="P66:P68"/>
    <mergeCell ref="N84:N86"/>
    <mergeCell ref="C87:T87"/>
    <mergeCell ref="C105:T105"/>
    <mergeCell ref="L95:L100"/>
    <mergeCell ref="I95:I100"/>
    <mergeCell ref="C95:C100"/>
    <mergeCell ref="E84:E86"/>
    <mergeCell ref="F84:F86"/>
    <mergeCell ref="M84:M86"/>
    <mergeCell ref="K77:K82"/>
    <mergeCell ref="K84:K86"/>
    <mergeCell ref="D66:D68"/>
    <mergeCell ref="C138:C140"/>
    <mergeCell ref="D138:D140"/>
    <mergeCell ref="E138:E140"/>
    <mergeCell ref="F138:F140"/>
    <mergeCell ref="N138:N140"/>
    <mergeCell ref="F127:F129"/>
    <mergeCell ref="O127:O129"/>
    <mergeCell ref="P113:P118"/>
    <mergeCell ref="R113:R118"/>
    <mergeCell ref="D120:D122"/>
    <mergeCell ref="E120:E122"/>
    <mergeCell ref="H120:H122"/>
    <mergeCell ref="I120:I122"/>
    <mergeCell ref="J120:J122"/>
    <mergeCell ref="K120:K122"/>
    <mergeCell ref="L120:L122"/>
    <mergeCell ref="C123:T123"/>
    <mergeCell ref="F131:F136"/>
    <mergeCell ref="C120:C122"/>
    <mergeCell ref="L113:L118"/>
    <mergeCell ref="I113:I118"/>
    <mergeCell ref="J113:J118"/>
    <mergeCell ref="K113:K118"/>
    <mergeCell ref="M120:M122"/>
    <mergeCell ref="Q120:Q122"/>
    <mergeCell ref="R120:R122"/>
    <mergeCell ref="O19:O21"/>
    <mergeCell ref="R48:R50"/>
    <mergeCell ref="N30:N32"/>
    <mergeCell ref="L23:L28"/>
    <mergeCell ref="R23:R28"/>
    <mergeCell ref="M23:M28"/>
    <mergeCell ref="R102:R104"/>
    <mergeCell ref="M59:M64"/>
    <mergeCell ref="N66:N68"/>
    <mergeCell ref="N23:N28"/>
    <mergeCell ref="N41:N46"/>
    <mergeCell ref="M48:M50"/>
    <mergeCell ref="R84:R86"/>
    <mergeCell ref="Q102:Q104"/>
    <mergeCell ref="M95:M100"/>
    <mergeCell ref="P95:P100"/>
    <mergeCell ref="N95:N100"/>
    <mergeCell ref="N77:N82"/>
    <mergeCell ref="P84:P86"/>
    <mergeCell ref="O91:O93"/>
    <mergeCell ref="F91:F93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Q48:Q50"/>
    <mergeCell ref="I23:I28"/>
    <mergeCell ref="J23:J28"/>
    <mergeCell ref="G23:G28"/>
    <mergeCell ref="F23:F28"/>
    <mergeCell ref="M30:M32"/>
    <mergeCell ref="N48:N50"/>
    <mergeCell ref="P23:P28"/>
    <mergeCell ref="I41:I46"/>
    <mergeCell ref="J41:J46"/>
    <mergeCell ref="K30:K32"/>
    <mergeCell ref="K41:K46"/>
    <mergeCell ref="P30:P32"/>
    <mergeCell ref="F19:F21"/>
    <mergeCell ref="E59:E64"/>
    <mergeCell ref="C51:T51"/>
    <mergeCell ref="S120:S122"/>
    <mergeCell ref="H84:H86"/>
    <mergeCell ref="I84:I86"/>
    <mergeCell ref="J84:J86"/>
    <mergeCell ref="G113:G118"/>
    <mergeCell ref="C113:C118"/>
    <mergeCell ref="E113:E118"/>
    <mergeCell ref="C102:C104"/>
    <mergeCell ref="N113:N118"/>
    <mergeCell ref="N120:N122"/>
    <mergeCell ref="P120:P122"/>
    <mergeCell ref="M113:M118"/>
    <mergeCell ref="F120:F122"/>
    <mergeCell ref="I102:I104"/>
    <mergeCell ref="L102:L104"/>
    <mergeCell ref="P102:P104"/>
    <mergeCell ref="N102:N104"/>
    <mergeCell ref="J102:J104"/>
    <mergeCell ref="D113:D118"/>
    <mergeCell ref="R95:R100"/>
    <mergeCell ref="J95:J100"/>
    <mergeCell ref="S55:S57"/>
    <mergeCell ref="L48:L50"/>
    <mergeCell ref="M66:M68"/>
    <mergeCell ref="R77:R82"/>
    <mergeCell ref="C77:C82"/>
    <mergeCell ref="R59:R64"/>
    <mergeCell ref="P59:P64"/>
    <mergeCell ref="G59:G64"/>
    <mergeCell ref="L66:L68"/>
    <mergeCell ref="F77:F82"/>
    <mergeCell ref="C69:T69"/>
    <mergeCell ref="P77:P82"/>
    <mergeCell ref="O73:O75"/>
    <mergeCell ref="S73:S75"/>
    <mergeCell ref="L77:L82"/>
    <mergeCell ref="M77:M82"/>
    <mergeCell ref="F73:F75"/>
    <mergeCell ref="F55:F57"/>
    <mergeCell ref="O55:O57"/>
    <mergeCell ref="N59:N64"/>
    <mergeCell ref="J59:J64"/>
    <mergeCell ref="K59:K64"/>
    <mergeCell ref="L59:L64"/>
    <mergeCell ref="K48:K50"/>
    <mergeCell ref="E30:E32"/>
    <mergeCell ref="D30:D32"/>
    <mergeCell ref="D48:D50"/>
    <mergeCell ref="C30:C32"/>
    <mergeCell ref="F30:F32"/>
    <mergeCell ref="J30:J32"/>
    <mergeCell ref="E48:E50"/>
    <mergeCell ref="D41:D46"/>
    <mergeCell ref="E41:E46"/>
    <mergeCell ref="F48:F50"/>
    <mergeCell ref="F41:F46"/>
    <mergeCell ref="I48:I50"/>
    <mergeCell ref="J48:J50"/>
    <mergeCell ref="H30:H32"/>
    <mergeCell ref="I30:I32"/>
    <mergeCell ref="G41:G46"/>
    <mergeCell ref="C41:C46"/>
    <mergeCell ref="C48:C50"/>
    <mergeCell ref="C23:C28"/>
    <mergeCell ref="L30:L32"/>
    <mergeCell ref="K23:K28"/>
    <mergeCell ref="F95:F100"/>
    <mergeCell ref="F113:F118"/>
    <mergeCell ref="K95:K100"/>
    <mergeCell ref="T19:T21"/>
    <mergeCell ref="D102:D104"/>
    <mergeCell ref="D84:D86"/>
    <mergeCell ref="K102:K104"/>
    <mergeCell ref="D23:D28"/>
    <mergeCell ref="E23:E28"/>
    <mergeCell ref="D95:D100"/>
    <mergeCell ref="E95:E100"/>
    <mergeCell ref="D77:D82"/>
    <mergeCell ref="E77:E82"/>
    <mergeCell ref="G77:G82"/>
    <mergeCell ref="D59:D64"/>
    <mergeCell ref="T37:T39"/>
    <mergeCell ref="H48:H50"/>
    <mergeCell ref="R30:R32"/>
    <mergeCell ref="C33:T33"/>
    <mergeCell ref="L41:L46"/>
    <mergeCell ref="M41:M46"/>
    <mergeCell ref="C141:T141"/>
    <mergeCell ref="T127:T129"/>
    <mergeCell ref="T109:T111"/>
    <mergeCell ref="T91:T93"/>
    <mergeCell ref="T73:T75"/>
    <mergeCell ref="T55:T57"/>
    <mergeCell ref="C59:C64"/>
    <mergeCell ref="E102:E104"/>
    <mergeCell ref="F102:F104"/>
    <mergeCell ref="M102:M104"/>
    <mergeCell ref="G95:G100"/>
    <mergeCell ref="F59:F64"/>
    <mergeCell ref="I77:I82"/>
    <mergeCell ref="J77:J82"/>
    <mergeCell ref="I66:I68"/>
    <mergeCell ref="J66:J68"/>
    <mergeCell ref="K66:K68"/>
    <mergeCell ref="I59:I64"/>
    <mergeCell ref="H66:H68"/>
    <mergeCell ref="C84:C86"/>
    <mergeCell ref="C66:C68"/>
    <mergeCell ref="E66:E68"/>
    <mergeCell ref="F66:F68"/>
    <mergeCell ref="R66:R68"/>
  </mergeCells>
  <phoneticPr fontId="0" type="noConversion"/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21D4-D551-45BD-B99D-BE322540146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5" width="9.1796875" style="1"/>
    <col min="26" max="32" width="9.1796875" style="11"/>
    <col min="33" max="16384" width="9.1796875" style="1"/>
  </cols>
  <sheetData>
    <row r="1" spans="2:32" s="22" customFormat="1" x14ac:dyDescent="0.25">
      <c r="B1" s="22" t="s">
        <v>12</v>
      </c>
      <c r="T1" s="300"/>
    </row>
    <row r="2" spans="2:32" s="22" customFormat="1" ht="15" customHeight="1" x14ac:dyDescent="0.25">
      <c r="B2" s="23" t="s">
        <v>51</v>
      </c>
      <c r="C2" s="23"/>
      <c r="D2" s="23"/>
      <c r="E2" s="23"/>
      <c r="T2" s="300"/>
    </row>
    <row r="3" spans="2:32" s="22" customFormat="1" ht="15" customHeight="1" x14ac:dyDescent="0.25">
      <c r="B3" s="24" t="s">
        <v>45</v>
      </c>
      <c r="C3" s="23"/>
      <c r="D3" s="23"/>
      <c r="E3" s="23"/>
      <c r="T3" s="300"/>
    </row>
    <row r="4" spans="2:32" s="22" customFormat="1" ht="15" customHeight="1" x14ac:dyDescent="0.25">
      <c r="B4" s="277" t="s">
        <v>69</v>
      </c>
      <c r="C4" s="23"/>
      <c r="D4" s="23"/>
      <c r="E4" s="23"/>
      <c r="T4" s="300"/>
    </row>
    <row r="5" spans="2:32" ht="15" customHeight="1" x14ac:dyDescent="0.25">
      <c r="B5" s="9"/>
      <c r="C5" s="9"/>
      <c r="D5" s="9"/>
      <c r="E5" s="9"/>
    </row>
    <row r="6" spans="2:32" ht="15" customHeight="1" x14ac:dyDescent="0.25">
      <c r="B6" s="21" t="s">
        <v>57</v>
      </c>
      <c r="C6" s="9"/>
      <c r="D6" s="9"/>
      <c r="E6" s="9"/>
      <c r="O6" s="327" t="s">
        <v>50</v>
      </c>
    </row>
    <row r="7" spans="2:32" s="10" customFormat="1" ht="15" customHeight="1" x14ac:dyDescent="0.25">
      <c r="B7" s="17"/>
      <c r="C7" s="18"/>
      <c r="D7" s="18"/>
      <c r="E7" s="18"/>
      <c r="T7" s="16"/>
      <c r="Z7" s="15"/>
      <c r="AA7" s="15"/>
      <c r="AB7" s="15"/>
      <c r="AC7" s="15"/>
      <c r="AD7" s="15"/>
      <c r="AE7" s="15"/>
      <c r="AF7" s="15"/>
    </row>
    <row r="8" spans="2:32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Z8" s="15"/>
      <c r="AA8" s="15"/>
      <c r="AB8" s="15"/>
      <c r="AC8" s="15"/>
      <c r="AD8" s="15"/>
      <c r="AE8" s="15"/>
      <c r="AF8" s="15"/>
    </row>
    <row r="9" spans="2:32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0"/>
    </row>
    <row r="10" spans="2:32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0"/>
    </row>
    <row r="11" spans="2:32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02"/>
    </row>
    <row r="12" spans="2:32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Z12" s="1"/>
      <c r="AA12" s="1"/>
      <c r="AB12" s="1"/>
      <c r="AC12" s="1"/>
      <c r="AD12" s="1"/>
      <c r="AE12" s="1"/>
      <c r="AF12" s="1"/>
    </row>
    <row r="13" spans="2:32" ht="12.75" customHeight="1" x14ac:dyDescent="0.25"/>
    <row r="14" spans="2:32" s="81" customFormat="1" ht="15" customHeight="1" x14ac:dyDescent="0.25">
      <c r="B14" s="28" t="s">
        <v>37</v>
      </c>
      <c r="C14" s="80"/>
      <c r="D14" s="80"/>
      <c r="E14" s="80"/>
      <c r="O14" s="82"/>
      <c r="T14" s="303"/>
    </row>
    <row r="15" spans="2:32" s="81" customFormat="1" ht="15" customHeight="1" x14ac:dyDescent="0.25">
      <c r="B15" s="29">
        <v>3.8519999999999999E-2</v>
      </c>
      <c r="C15" s="80"/>
      <c r="D15" s="80"/>
      <c r="E15" s="80"/>
      <c r="O15" s="82"/>
      <c r="T15" s="303"/>
    </row>
    <row r="16" spans="2:32" s="81" customFormat="1" ht="15" customHeight="1" x14ac:dyDescent="0.25">
      <c r="B16" s="30" t="s">
        <v>58</v>
      </c>
      <c r="C16" s="80"/>
      <c r="D16" s="80"/>
      <c r="E16" s="80"/>
      <c r="O16" s="82"/>
      <c r="T16" s="303"/>
    </row>
    <row r="17" spans="2:20" ht="13.5" customHeight="1" x14ac:dyDescent="0.25">
      <c r="B17" s="7"/>
      <c r="C17" s="7"/>
      <c r="D17" s="7"/>
      <c r="E17" s="7"/>
      <c r="O17" s="4"/>
    </row>
    <row r="18" spans="2:20" ht="24" customHeight="1" x14ac:dyDescent="0.25">
      <c r="B18" s="274" t="s">
        <v>39</v>
      </c>
      <c r="C18" s="7"/>
      <c r="D18" s="7"/>
      <c r="E18" s="7"/>
      <c r="O18" s="4"/>
    </row>
    <row r="19" spans="2:20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7" t="s">
        <v>7</v>
      </c>
    </row>
    <row r="20" spans="2:20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8"/>
    </row>
    <row r="21" spans="2:20" s="89" customFormat="1" ht="15" customHeight="1" x14ac:dyDescent="0.25">
      <c r="B21" s="126" t="s">
        <v>57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9"/>
    </row>
    <row r="22" spans="2:20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0" s="22" customFormat="1" ht="12.75" customHeight="1" x14ac:dyDescent="0.25">
      <c r="B23" s="136" t="s">
        <v>22</v>
      </c>
      <c r="C23" s="364">
        <f>ROUND(B15*C171,6)</f>
        <v>0.30749100000000001</v>
      </c>
      <c r="D23" s="364">
        <f>ROUND(B15*C172,6)</f>
        <v>4.4595999999999997E-2</v>
      </c>
      <c r="E23" s="364">
        <f>C173</f>
        <v>7.9459999999999999E-3</v>
      </c>
      <c r="F23" s="370">
        <f>SUM(C23:E28)</f>
        <v>0.36003300000000005</v>
      </c>
      <c r="G23" s="363" t="s">
        <v>26</v>
      </c>
      <c r="H23" s="94">
        <f t="shared" ref="H23:H28" si="0">C178</f>
        <v>0</v>
      </c>
      <c r="I23" s="364">
        <f>ROUND(B15*C184,6)</f>
        <v>0.128966</v>
      </c>
      <c r="J23" s="364">
        <f>C185</f>
        <v>1.186E-3</v>
      </c>
      <c r="K23" s="364">
        <f>C186</f>
        <v>1.4455000000000001E-2</v>
      </c>
      <c r="L23" s="363" t="s">
        <v>26</v>
      </c>
      <c r="M23" s="374" t="s">
        <v>26</v>
      </c>
      <c r="N23" s="363" t="s">
        <v>26</v>
      </c>
      <c r="O23" s="36">
        <f>H23+I23+J23+K23</f>
        <v>0.14460699999999999</v>
      </c>
      <c r="P23" s="364">
        <f>C192</f>
        <v>1.2695E-2</v>
      </c>
      <c r="Q23" s="35">
        <f t="shared" ref="Q23:Q28" si="1">C193</f>
        <v>0</v>
      </c>
      <c r="R23" s="364">
        <f>C199</f>
        <v>4.6379999999999998E-3</v>
      </c>
      <c r="S23" s="37">
        <f>+P23+Q23+R23</f>
        <v>1.7333000000000001E-2</v>
      </c>
      <c r="T23" s="287">
        <f>F23+O23+S23</f>
        <v>0.52197300000000002</v>
      </c>
    </row>
    <row r="24" spans="2:20" s="22" customFormat="1" ht="12.75" customHeight="1" x14ac:dyDescent="0.25">
      <c r="B24" s="136" t="s">
        <v>46</v>
      </c>
      <c r="C24" s="364"/>
      <c r="D24" s="364"/>
      <c r="E24" s="364"/>
      <c r="F24" s="370"/>
      <c r="G24" s="363"/>
      <c r="H24" s="94">
        <f t="shared" si="0"/>
        <v>9.4791000000000014E-2</v>
      </c>
      <c r="I24" s="364"/>
      <c r="J24" s="364"/>
      <c r="K24" s="364"/>
      <c r="L24" s="363"/>
      <c r="M24" s="374"/>
      <c r="N24" s="363"/>
      <c r="O24" s="36">
        <f>H24+I23+J23+K23</f>
        <v>0.239398</v>
      </c>
      <c r="P24" s="364"/>
      <c r="Q24" s="35">
        <f t="shared" si="1"/>
        <v>4.6199999999999998E-2</v>
      </c>
      <c r="R24" s="364"/>
      <c r="S24" s="37">
        <f>+P23+Q24+R23</f>
        <v>6.3532999999999992E-2</v>
      </c>
      <c r="T24" s="287">
        <f>F23+O24+S24</f>
        <v>0.662964</v>
      </c>
    </row>
    <row r="25" spans="2:20" s="22" customFormat="1" ht="12.75" customHeight="1" x14ac:dyDescent="0.25">
      <c r="B25" s="136" t="s">
        <v>8</v>
      </c>
      <c r="C25" s="364"/>
      <c r="D25" s="364"/>
      <c r="E25" s="364"/>
      <c r="F25" s="370"/>
      <c r="G25" s="363"/>
      <c r="H25" s="94">
        <f t="shared" si="0"/>
        <v>8.6760000000000004E-2</v>
      </c>
      <c r="I25" s="364"/>
      <c r="J25" s="364"/>
      <c r="K25" s="364"/>
      <c r="L25" s="363"/>
      <c r="M25" s="374"/>
      <c r="N25" s="363"/>
      <c r="O25" s="36">
        <f>H25+I23+J23+K23</f>
        <v>0.23136699999999999</v>
      </c>
      <c r="P25" s="364"/>
      <c r="Q25" s="35">
        <f t="shared" si="1"/>
        <v>2.7300000000000001E-2</v>
      </c>
      <c r="R25" s="364"/>
      <c r="S25" s="37">
        <f>+P23+Q25+R23</f>
        <v>4.4633000000000006E-2</v>
      </c>
      <c r="T25" s="287">
        <f>F23+O25+S25</f>
        <v>0.63603300000000007</v>
      </c>
    </row>
    <row r="26" spans="2:20" s="22" customFormat="1" ht="12.75" customHeight="1" x14ac:dyDescent="0.25">
      <c r="B26" s="136" t="s">
        <v>9</v>
      </c>
      <c r="C26" s="364"/>
      <c r="D26" s="364"/>
      <c r="E26" s="364"/>
      <c r="F26" s="370"/>
      <c r="G26" s="363"/>
      <c r="H26" s="94">
        <f t="shared" si="0"/>
        <v>8.7125000000000008E-2</v>
      </c>
      <c r="I26" s="364"/>
      <c r="J26" s="364"/>
      <c r="K26" s="364"/>
      <c r="L26" s="363"/>
      <c r="M26" s="374"/>
      <c r="N26" s="363"/>
      <c r="O26" s="36">
        <f>H26+I23+J23+K23</f>
        <v>0.23173199999999999</v>
      </c>
      <c r="P26" s="364"/>
      <c r="Q26" s="35">
        <f t="shared" si="1"/>
        <v>2.2100000000000002E-2</v>
      </c>
      <c r="R26" s="364"/>
      <c r="S26" s="37">
        <f>+P23+Q26+R23</f>
        <v>3.9432999999999996E-2</v>
      </c>
      <c r="T26" s="287">
        <f>F23+O26+S26</f>
        <v>0.63119800000000015</v>
      </c>
    </row>
    <row r="27" spans="2:20" s="22" customFormat="1" ht="12.75" customHeight="1" x14ac:dyDescent="0.25">
      <c r="B27" s="136" t="s">
        <v>10</v>
      </c>
      <c r="C27" s="364"/>
      <c r="D27" s="364"/>
      <c r="E27" s="364"/>
      <c r="F27" s="370"/>
      <c r="G27" s="363"/>
      <c r="H27" s="94">
        <f t="shared" si="0"/>
        <v>6.5099999999999991E-2</v>
      </c>
      <c r="I27" s="364"/>
      <c r="J27" s="364"/>
      <c r="K27" s="364"/>
      <c r="L27" s="363"/>
      <c r="M27" s="374"/>
      <c r="N27" s="363"/>
      <c r="O27" s="36">
        <f>H27+I23+J23+K23</f>
        <v>0.20970699999999998</v>
      </c>
      <c r="P27" s="364"/>
      <c r="Q27" s="35">
        <f t="shared" si="1"/>
        <v>1.5800000000000002E-2</v>
      </c>
      <c r="R27" s="364"/>
      <c r="S27" s="37">
        <f>+P23+Q27+R23</f>
        <v>3.3132999999999996E-2</v>
      </c>
      <c r="T27" s="287">
        <f>F23+O27+S27</f>
        <v>0.60287299999999999</v>
      </c>
    </row>
    <row r="28" spans="2:20" s="22" customFormat="1" ht="12.75" customHeight="1" x14ac:dyDescent="0.25">
      <c r="B28" s="136" t="s">
        <v>11</v>
      </c>
      <c r="C28" s="365"/>
      <c r="D28" s="365"/>
      <c r="E28" s="365"/>
      <c r="F28" s="371"/>
      <c r="G28" s="366"/>
      <c r="H28" s="94">
        <f t="shared" si="0"/>
        <v>3.2975999999999998E-2</v>
      </c>
      <c r="I28" s="365"/>
      <c r="J28" s="365"/>
      <c r="K28" s="365"/>
      <c r="L28" s="366"/>
      <c r="M28" s="375"/>
      <c r="N28" s="366"/>
      <c r="O28" s="36">
        <f>H28+I23+J23+K23</f>
        <v>0.17758299999999999</v>
      </c>
      <c r="P28" s="365"/>
      <c r="Q28" s="38">
        <f t="shared" si="1"/>
        <v>6.6E-3</v>
      </c>
      <c r="R28" s="365"/>
      <c r="S28" s="37">
        <f>+P23+Q28+R23</f>
        <v>2.3932999999999999E-2</v>
      </c>
      <c r="T28" s="287">
        <f>F23+O28+S28</f>
        <v>0.56154900000000008</v>
      </c>
    </row>
    <row r="29" spans="2:20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0" s="22" customFormat="1" x14ac:dyDescent="0.25">
      <c r="B30" s="137" t="s">
        <v>20</v>
      </c>
      <c r="C30" s="363" t="s">
        <v>26</v>
      </c>
      <c r="D30" s="363" t="s">
        <v>26</v>
      </c>
      <c r="E30" s="361">
        <f>D173</f>
        <v>63.36</v>
      </c>
      <c r="F30" s="359">
        <f>SUM(C30:E32)</f>
        <v>63.36</v>
      </c>
      <c r="G30" s="43">
        <f>C175</f>
        <v>77.95</v>
      </c>
      <c r="H30" s="363" t="s">
        <v>26</v>
      </c>
      <c r="I30" s="363" t="s">
        <v>26</v>
      </c>
      <c r="J30" s="363" t="s">
        <v>26</v>
      </c>
      <c r="K30" s="363" t="s">
        <v>26</v>
      </c>
      <c r="L30" s="361">
        <f>C187</f>
        <v>-0.03</v>
      </c>
      <c r="M30" s="372">
        <f>C188</f>
        <v>0.08</v>
      </c>
      <c r="N30" s="361">
        <f>C189</f>
        <v>0</v>
      </c>
      <c r="O30" s="45">
        <f>G30+L30+M30+N30</f>
        <v>78</v>
      </c>
      <c r="P30" s="363" t="s">
        <v>26</v>
      </c>
      <c r="Q30" s="361">
        <f>D193</f>
        <v>-26.13</v>
      </c>
      <c r="R30" s="363" t="s">
        <v>26</v>
      </c>
      <c r="S30" s="359">
        <f>Q30</f>
        <v>-26.13</v>
      </c>
      <c r="T30" s="289">
        <f>F30+O30+S30</f>
        <v>115.23000000000002</v>
      </c>
    </row>
    <row r="31" spans="2:20" s="22" customFormat="1" x14ac:dyDescent="0.25">
      <c r="B31" s="130" t="s">
        <v>18</v>
      </c>
      <c r="C31" s="364"/>
      <c r="D31" s="364"/>
      <c r="E31" s="361"/>
      <c r="F31" s="359"/>
      <c r="G31" s="43">
        <f>C176</f>
        <v>537.88</v>
      </c>
      <c r="H31" s="364"/>
      <c r="I31" s="364"/>
      <c r="J31" s="364"/>
      <c r="K31" s="364"/>
      <c r="L31" s="361"/>
      <c r="M31" s="372"/>
      <c r="N31" s="361"/>
      <c r="O31" s="138">
        <f>G31+L30+M30+N30</f>
        <v>537.93000000000006</v>
      </c>
      <c r="P31" s="364"/>
      <c r="Q31" s="361"/>
      <c r="R31" s="364"/>
      <c r="S31" s="359"/>
      <c r="T31" s="290">
        <f>F30+O31+S30</f>
        <v>575.16000000000008</v>
      </c>
    </row>
    <row r="32" spans="2:20" s="22" customFormat="1" x14ac:dyDescent="0.25">
      <c r="B32" s="131" t="s">
        <v>19</v>
      </c>
      <c r="C32" s="365"/>
      <c r="D32" s="365"/>
      <c r="E32" s="362"/>
      <c r="F32" s="360"/>
      <c r="G32" s="46">
        <f>C177</f>
        <v>1137.8000000000002</v>
      </c>
      <c r="H32" s="365"/>
      <c r="I32" s="365"/>
      <c r="J32" s="365"/>
      <c r="K32" s="365"/>
      <c r="L32" s="362"/>
      <c r="M32" s="373"/>
      <c r="N32" s="362"/>
      <c r="O32" s="139">
        <f>G32+L30+M30+N30</f>
        <v>1137.8500000000001</v>
      </c>
      <c r="P32" s="365"/>
      <c r="Q32" s="362"/>
      <c r="R32" s="365"/>
      <c r="S32" s="360"/>
      <c r="T32" s="291">
        <f>F30+O32+S30</f>
        <v>1175.08</v>
      </c>
    </row>
    <row r="33" spans="2:20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</row>
    <row r="34" spans="2:20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05"/>
    </row>
    <row r="35" spans="2:20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2:20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2:20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7" t="s">
        <v>7</v>
      </c>
    </row>
    <row r="38" spans="2:20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8"/>
    </row>
    <row r="39" spans="2:20" s="22" customFormat="1" ht="15" customHeight="1" x14ac:dyDescent="0.25">
      <c r="B39" s="126" t="s">
        <v>57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9"/>
    </row>
    <row r="40" spans="2:20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0" s="22" customFormat="1" x14ac:dyDescent="0.25">
      <c r="B41" s="136" t="s">
        <v>22</v>
      </c>
      <c r="C41" s="364">
        <f>ROUND(B15*C171,6)</f>
        <v>0.30749100000000001</v>
      </c>
      <c r="D41" s="364">
        <f>ROUND(B15*C172,6)</f>
        <v>4.4595999999999997E-2</v>
      </c>
      <c r="E41" s="364">
        <f>C173</f>
        <v>7.9459999999999999E-3</v>
      </c>
      <c r="F41" s="378">
        <f>SUM(C41:E46)</f>
        <v>0.36003300000000005</v>
      </c>
      <c r="G41" s="363" t="s">
        <v>26</v>
      </c>
      <c r="H41" s="55">
        <f t="shared" ref="H41:H46" si="2">D178</f>
        <v>0</v>
      </c>
      <c r="I41" s="364">
        <f>ROUND(B15*D184,6)</f>
        <v>0.128966</v>
      </c>
      <c r="J41" s="364">
        <f>C185</f>
        <v>1.186E-3</v>
      </c>
      <c r="K41" s="364">
        <f>C186</f>
        <v>1.4455000000000001E-2</v>
      </c>
      <c r="L41" s="363" t="s">
        <v>26</v>
      </c>
      <c r="M41" s="363" t="s">
        <v>26</v>
      </c>
      <c r="N41" s="363" t="s">
        <v>26</v>
      </c>
      <c r="O41" s="56">
        <f>H41+I41+J41+K41</f>
        <v>0.14460699999999999</v>
      </c>
      <c r="P41" s="376">
        <f>C192</f>
        <v>1.2695E-2</v>
      </c>
      <c r="Q41" s="57">
        <f t="shared" ref="Q41:Q46" si="3">C193</f>
        <v>0</v>
      </c>
      <c r="R41" s="364">
        <f>C199</f>
        <v>4.6379999999999998E-3</v>
      </c>
      <c r="S41" s="37">
        <f>+P41+Q41+R41</f>
        <v>1.7333000000000001E-2</v>
      </c>
      <c r="T41" s="307">
        <f>F41+O41+S41</f>
        <v>0.52197300000000002</v>
      </c>
    </row>
    <row r="42" spans="2:20" s="22" customFormat="1" x14ac:dyDescent="0.25">
      <c r="B42" s="136" t="s">
        <v>46</v>
      </c>
      <c r="C42" s="364"/>
      <c r="D42" s="364"/>
      <c r="E42" s="364"/>
      <c r="F42" s="378"/>
      <c r="G42" s="363"/>
      <c r="H42" s="55">
        <f t="shared" si="2"/>
        <v>6.9823999999999997E-2</v>
      </c>
      <c r="I42" s="364"/>
      <c r="J42" s="364"/>
      <c r="K42" s="364"/>
      <c r="L42" s="363"/>
      <c r="M42" s="363"/>
      <c r="N42" s="363"/>
      <c r="O42" s="56">
        <f>H42+I41+J41+K41</f>
        <v>0.21443099999999998</v>
      </c>
      <c r="P42" s="376"/>
      <c r="Q42" s="57">
        <f t="shared" si="3"/>
        <v>4.6199999999999998E-2</v>
      </c>
      <c r="R42" s="364"/>
      <c r="S42" s="37">
        <f>+P41+Q42+R41</f>
        <v>6.3532999999999992E-2</v>
      </c>
      <c r="T42" s="307">
        <f>F41+O42+S42</f>
        <v>0.63799700000000004</v>
      </c>
    </row>
    <row r="43" spans="2:20" s="22" customFormat="1" x14ac:dyDescent="0.25">
      <c r="B43" s="136" t="s">
        <v>8</v>
      </c>
      <c r="C43" s="364"/>
      <c r="D43" s="364"/>
      <c r="E43" s="364"/>
      <c r="F43" s="378"/>
      <c r="G43" s="363"/>
      <c r="H43" s="55">
        <f t="shared" si="2"/>
        <v>6.3909000000000007E-2</v>
      </c>
      <c r="I43" s="364"/>
      <c r="J43" s="364"/>
      <c r="K43" s="364"/>
      <c r="L43" s="363"/>
      <c r="M43" s="363"/>
      <c r="N43" s="363"/>
      <c r="O43" s="56">
        <f>H43+I41+J41+K41</f>
        <v>0.20851600000000001</v>
      </c>
      <c r="P43" s="376"/>
      <c r="Q43" s="57">
        <f t="shared" si="3"/>
        <v>2.7300000000000001E-2</v>
      </c>
      <c r="R43" s="364"/>
      <c r="S43" s="37">
        <f>+P41+Q43+R41</f>
        <v>4.4633000000000006E-2</v>
      </c>
      <c r="T43" s="307">
        <f>F41+O43+S43</f>
        <v>0.61318200000000012</v>
      </c>
    </row>
    <row r="44" spans="2:20" s="22" customFormat="1" x14ac:dyDescent="0.25">
      <c r="B44" s="136" t="s">
        <v>9</v>
      </c>
      <c r="C44" s="364"/>
      <c r="D44" s="364"/>
      <c r="E44" s="364"/>
      <c r="F44" s="378"/>
      <c r="G44" s="363"/>
      <c r="H44" s="55">
        <f t="shared" si="2"/>
        <v>6.4177999999999999E-2</v>
      </c>
      <c r="I44" s="364"/>
      <c r="J44" s="364"/>
      <c r="K44" s="364"/>
      <c r="L44" s="363"/>
      <c r="M44" s="363"/>
      <c r="N44" s="363"/>
      <c r="O44" s="56">
        <f>H44+I41+J41+K41</f>
        <v>0.20878499999999997</v>
      </c>
      <c r="P44" s="376"/>
      <c r="Q44" s="57">
        <f t="shared" si="3"/>
        <v>2.2100000000000002E-2</v>
      </c>
      <c r="R44" s="364"/>
      <c r="S44" s="37">
        <f>+P41+Q44+R41</f>
        <v>3.9432999999999996E-2</v>
      </c>
      <c r="T44" s="307">
        <f>F41+O44+S44</f>
        <v>0.6082510000000001</v>
      </c>
    </row>
    <row r="45" spans="2:20" s="22" customFormat="1" x14ac:dyDescent="0.25">
      <c r="B45" s="136" t="s">
        <v>10</v>
      </c>
      <c r="C45" s="364"/>
      <c r="D45" s="364"/>
      <c r="E45" s="364"/>
      <c r="F45" s="378"/>
      <c r="G45" s="363"/>
      <c r="H45" s="55">
        <f t="shared" si="2"/>
        <v>4.7953999999999997E-2</v>
      </c>
      <c r="I45" s="364"/>
      <c r="J45" s="364"/>
      <c r="K45" s="364"/>
      <c r="L45" s="363"/>
      <c r="M45" s="363"/>
      <c r="N45" s="363"/>
      <c r="O45" s="56">
        <f>H45+I41+J41+K41</f>
        <v>0.19256099999999998</v>
      </c>
      <c r="P45" s="376"/>
      <c r="Q45" s="57">
        <f t="shared" si="3"/>
        <v>1.5800000000000002E-2</v>
      </c>
      <c r="R45" s="364"/>
      <c r="S45" s="37">
        <f>+P41+Q45+R41</f>
        <v>3.3132999999999996E-2</v>
      </c>
      <c r="T45" s="307">
        <f>F41+O45+S45</f>
        <v>0.585727</v>
      </c>
    </row>
    <row r="46" spans="2:20" s="22" customFormat="1" x14ac:dyDescent="0.25">
      <c r="B46" s="136" t="s">
        <v>11</v>
      </c>
      <c r="C46" s="365"/>
      <c r="D46" s="365"/>
      <c r="E46" s="365"/>
      <c r="F46" s="379"/>
      <c r="G46" s="366"/>
      <c r="H46" s="55">
        <f t="shared" si="2"/>
        <v>2.4291E-2</v>
      </c>
      <c r="I46" s="365"/>
      <c r="J46" s="365"/>
      <c r="K46" s="365"/>
      <c r="L46" s="366"/>
      <c r="M46" s="366"/>
      <c r="N46" s="366"/>
      <c r="O46" s="56">
        <f>H46+I41+J41+K41</f>
        <v>0.16889799999999999</v>
      </c>
      <c r="P46" s="377"/>
      <c r="Q46" s="58">
        <f t="shared" si="3"/>
        <v>6.6E-3</v>
      </c>
      <c r="R46" s="365"/>
      <c r="S46" s="37">
        <f>+P41+Q46+R41</f>
        <v>2.3932999999999999E-2</v>
      </c>
      <c r="T46" s="307">
        <f>F41+O46+S46</f>
        <v>0.55286400000000002</v>
      </c>
    </row>
    <row r="47" spans="2:20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0" s="22" customFormat="1" x14ac:dyDescent="0.25">
      <c r="B48" s="137" t="s">
        <v>20</v>
      </c>
      <c r="C48" s="363" t="s">
        <v>26</v>
      </c>
      <c r="D48" s="363" t="s">
        <v>26</v>
      </c>
      <c r="E48" s="361">
        <f>D173</f>
        <v>63.36</v>
      </c>
      <c r="F48" s="359">
        <f>SUM(C48:E50)</f>
        <v>63.36</v>
      </c>
      <c r="G48" s="44">
        <f>D175</f>
        <v>67.39</v>
      </c>
      <c r="H48" s="363" t="s">
        <v>26</v>
      </c>
      <c r="I48" s="363" t="s">
        <v>26</v>
      </c>
      <c r="J48" s="363" t="s">
        <v>26</v>
      </c>
      <c r="K48" s="363" t="s">
        <v>26</v>
      </c>
      <c r="L48" s="361">
        <f>D187</f>
        <v>-0.25</v>
      </c>
      <c r="M48" s="361">
        <f>D188</f>
        <v>0.06</v>
      </c>
      <c r="N48" s="361">
        <f>D189</f>
        <v>0</v>
      </c>
      <c r="O48" s="45">
        <f>G48+L48+M48+N48</f>
        <v>67.2</v>
      </c>
      <c r="P48" s="363" t="s">
        <v>26</v>
      </c>
      <c r="Q48" s="361">
        <f>D193</f>
        <v>-26.13</v>
      </c>
      <c r="R48" s="363" t="s">
        <v>26</v>
      </c>
      <c r="S48" s="359">
        <f>Q48</f>
        <v>-26.13</v>
      </c>
      <c r="T48" s="289">
        <f>F48+O48+S48</f>
        <v>104.43</v>
      </c>
    </row>
    <row r="49" spans="2:32" s="22" customFormat="1" x14ac:dyDescent="0.25">
      <c r="B49" s="130" t="s">
        <v>18</v>
      </c>
      <c r="C49" s="364"/>
      <c r="D49" s="364"/>
      <c r="E49" s="361"/>
      <c r="F49" s="359"/>
      <c r="G49" s="44">
        <f>D176</f>
        <v>469.74</v>
      </c>
      <c r="H49" s="364"/>
      <c r="I49" s="364"/>
      <c r="J49" s="364"/>
      <c r="K49" s="364"/>
      <c r="L49" s="361"/>
      <c r="M49" s="361"/>
      <c r="N49" s="361"/>
      <c r="O49" s="138">
        <f>G49+L48+M48+N48</f>
        <v>469.55</v>
      </c>
      <c r="P49" s="364"/>
      <c r="Q49" s="361"/>
      <c r="R49" s="364"/>
      <c r="S49" s="359"/>
      <c r="T49" s="290">
        <f>F48+O49+S48</f>
        <v>506.78</v>
      </c>
    </row>
    <row r="50" spans="2:32" s="22" customFormat="1" x14ac:dyDescent="0.25">
      <c r="B50" s="131" t="s">
        <v>19</v>
      </c>
      <c r="C50" s="365"/>
      <c r="D50" s="365"/>
      <c r="E50" s="362"/>
      <c r="F50" s="360"/>
      <c r="G50" s="47">
        <f>D177</f>
        <v>975.12000000000012</v>
      </c>
      <c r="H50" s="365"/>
      <c r="I50" s="365"/>
      <c r="J50" s="365"/>
      <c r="K50" s="365"/>
      <c r="L50" s="362"/>
      <c r="M50" s="362"/>
      <c r="N50" s="362"/>
      <c r="O50" s="139">
        <f>G50+L48+M48+N48</f>
        <v>974.93000000000006</v>
      </c>
      <c r="P50" s="365"/>
      <c r="Q50" s="362"/>
      <c r="R50" s="365"/>
      <c r="S50" s="360"/>
      <c r="T50" s="291">
        <f>F48+O50+S48</f>
        <v>1012.16</v>
      </c>
    </row>
    <row r="51" spans="2:32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</row>
    <row r="52" spans="2:32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00"/>
    </row>
    <row r="53" spans="2:32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16"/>
      <c r="Z53" s="15"/>
      <c r="AA53" s="15"/>
      <c r="AB53" s="15"/>
      <c r="AC53" s="15"/>
      <c r="AD53" s="15"/>
      <c r="AE53" s="15"/>
      <c r="AF53" s="15"/>
    </row>
    <row r="54" spans="2:32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16"/>
      <c r="Z54" s="15"/>
      <c r="AA54" s="15"/>
      <c r="AB54" s="15"/>
      <c r="AC54" s="15"/>
      <c r="AD54" s="15"/>
      <c r="AE54" s="15"/>
      <c r="AF54" s="15"/>
    </row>
    <row r="55" spans="2:32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7" t="s">
        <v>7</v>
      </c>
    </row>
    <row r="56" spans="2:32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8"/>
    </row>
    <row r="57" spans="2:32" s="22" customFormat="1" ht="15" customHeight="1" x14ac:dyDescent="0.25">
      <c r="B57" s="126" t="s">
        <v>57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9"/>
    </row>
    <row r="58" spans="2:32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2" s="22" customFormat="1" x14ac:dyDescent="0.25">
      <c r="B59" s="136" t="s">
        <v>22</v>
      </c>
      <c r="C59" s="364">
        <f>ROUND(B15*C171,6)</f>
        <v>0.30749100000000001</v>
      </c>
      <c r="D59" s="364">
        <f>ROUND(B15*C172,6)</f>
        <v>4.4595999999999997E-2</v>
      </c>
      <c r="E59" s="364">
        <f>C173</f>
        <v>7.9459999999999999E-3</v>
      </c>
      <c r="F59" s="370">
        <f>SUM(C59:E64)</f>
        <v>0.36003300000000005</v>
      </c>
      <c r="G59" s="363" t="s">
        <v>26</v>
      </c>
      <c r="H59" s="64">
        <f t="shared" ref="H59:H64" si="4">E178</f>
        <v>0</v>
      </c>
      <c r="I59" s="364">
        <f>ROUND(B15*E184,6)</f>
        <v>0.128966</v>
      </c>
      <c r="J59" s="364">
        <f>C185</f>
        <v>1.186E-3</v>
      </c>
      <c r="K59" s="364">
        <f>C186</f>
        <v>1.4455000000000001E-2</v>
      </c>
      <c r="L59" s="363" t="s">
        <v>26</v>
      </c>
      <c r="M59" s="363" t="s">
        <v>26</v>
      </c>
      <c r="N59" s="363" t="s">
        <v>26</v>
      </c>
      <c r="O59" s="37">
        <f>H59+I59+J59+K59</f>
        <v>0.14460699999999999</v>
      </c>
      <c r="P59" s="376">
        <f>C192</f>
        <v>1.2695E-2</v>
      </c>
      <c r="Q59" s="35">
        <f t="shared" ref="Q59:Q64" si="5">C193</f>
        <v>0</v>
      </c>
      <c r="R59" s="364">
        <f>C199</f>
        <v>4.6379999999999998E-3</v>
      </c>
      <c r="S59" s="37">
        <f>+P59+Q59+R59</f>
        <v>1.7333000000000001E-2</v>
      </c>
      <c r="T59" s="287">
        <f>F59+O59+S59</f>
        <v>0.52197300000000002</v>
      </c>
    </row>
    <row r="60" spans="2:32" s="22" customFormat="1" x14ac:dyDescent="0.25">
      <c r="B60" s="136" t="s">
        <v>46</v>
      </c>
      <c r="C60" s="364"/>
      <c r="D60" s="364"/>
      <c r="E60" s="364"/>
      <c r="F60" s="370"/>
      <c r="G60" s="363"/>
      <c r="H60" s="64">
        <f t="shared" si="4"/>
        <v>9.5524999999999999E-2</v>
      </c>
      <c r="I60" s="364"/>
      <c r="J60" s="364"/>
      <c r="K60" s="364"/>
      <c r="L60" s="363"/>
      <c r="M60" s="363"/>
      <c r="N60" s="363"/>
      <c r="O60" s="37">
        <f>H60+I59+J59+K59</f>
        <v>0.24013199999999998</v>
      </c>
      <c r="P60" s="376"/>
      <c r="Q60" s="35">
        <f t="shared" si="5"/>
        <v>4.6199999999999998E-2</v>
      </c>
      <c r="R60" s="364"/>
      <c r="S60" s="37">
        <f>+P59+Q60+R59</f>
        <v>6.3532999999999992E-2</v>
      </c>
      <c r="T60" s="287">
        <f>F59+O60+S60</f>
        <v>0.66369800000000001</v>
      </c>
    </row>
    <row r="61" spans="2:32" s="22" customFormat="1" x14ac:dyDescent="0.25">
      <c r="B61" s="136" t="s">
        <v>8</v>
      </c>
      <c r="C61" s="364"/>
      <c r="D61" s="364"/>
      <c r="E61" s="364"/>
      <c r="F61" s="370"/>
      <c r="G61" s="363"/>
      <c r="H61" s="64">
        <f t="shared" si="4"/>
        <v>8.7431999999999996E-2</v>
      </c>
      <c r="I61" s="364"/>
      <c r="J61" s="364"/>
      <c r="K61" s="364"/>
      <c r="L61" s="363"/>
      <c r="M61" s="363"/>
      <c r="N61" s="363"/>
      <c r="O61" s="37">
        <f>H61+I59+J59+K59</f>
        <v>0.23203899999999997</v>
      </c>
      <c r="P61" s="376"/>
      <c r="Q61" s="35">
        <f t="shared" si="5"/>
        <v>2.7300000000000001E-2</v>
      </c>
      <c r="R61" s="364"/>
      <c r="S61" s="37">
        <f>+P59+Q61+R59</f>
        <v>4.4633000000000006E-2</v>
      </c>
      <c r="T61" s="287">
        <f>F59+O61+S61</f>
        <v>0.63670500000000008</v>
      </c>
    </row>
    <row r="62" spans="2:32" s="22" customFormat="1" x14ac:dyDescent="0.25">
      <c r="B62" s="136" t="s">
        <v>9</v>
      </c>
      <c r="C62" s="364"/>
      <c r="D62" s="364"/>
      <c r="E62" s="364"/>
      <c r="F62" s="370"/>
      <c r="G62" s="363"/>
      <c r="H62" s="64">
        <f t="shared" si="4"/>
        <v>8.7799999999999989E-2</v>
      </c>
      <c r="I62" s="364"/>
      <c r="J62" s="364"/>
      <c r="K62" s="364"/>
      <c r="L62" s="363"/>
      <c r="M62" s="363"/>
      <c r="N62" s="363"/>
      <c r="O62" s="37">
        <f>H62+I59+J59+K59</f>
        <v>0.23240699999999997</v>
      </c>
      <c r="P62" s="376"/>
      <c r="Q62" s="35">
        <f t="shared" si="5"/>
        <v>2.2100000000000002E-2</v>
      </c>
      <c r="R62" s="364"/>
      <c r="S62" s="37">
        <f>+P59+Q62+R59</f>
        <v>3.9432999999999996E-2</v>
      </c>
      <c r="T62" s="287">
        <f>F59+O62+S62</f>
        <v>0.63187300000000013</v>
      </c>
    </row>
    <row r="63" spans="2:32" s="22" customFormat="1" x14ac:dyDescent="0.25">
      <c r="B63" s="136" t="s">
        <v>10</v>
      </c>
      <c r="C63" s="364"/>
      <c r="D63" s="364"/>
      <c r="E63" s="364"/>
      <c r="F63" s="370"/>
      <c r="G63" s="363"/>
      <c r="H63" s="64">
        <f t="shared" si="4"/>
        <v>6.5604999999999997E-2</v>
      </c>
      <c r="I63" s="364"/>
      <c r="J63" s="364"/>
      <c r="K63" s="364"/>
      <c r="L63" s="363"/>
      <c r="M63" s="363"/>
      <c r="N63" s="363"/>
      <c r="O63" s="37">
        <f>H63+I59+J59+K59</f>
        <v>0.21021199999999998</v>
      </c>
      <c r="P63" s="376"/>
      <c r="Q63" s="35">
        <f t="shared" si="5"/>
        <v>1.5800000000000002E-2</v>
      </c>
      <c r="R63" s="364"/>
      <c r="S63" s="37">
        <f>+P59+Q63+R59</f>
        <v>3.3132999999999996E-2</v>
      </c>
      <c r="T63" s="287">
        <f>F59+O63+S63</f>
        <v>0.60337799999999997</v>
      </c>
    </row>
    <row r="64" spans="2:32" s="22" customFormat="1" x14ac:dyDescent="0.25">
      <c r="B64" s="136" t="s">
        <v>11</v>
      </c>
      <c r="C64" s="365"/>
      <c r="D64" s="365"/>
      <c r="E64" s="365"/>
      <c r="F64" s="371"/>
      <c r="G64" s="366"/>
      <c r="H64" s="64">
        <f t="shared" si="4"/>
        <v>3.3231000000000004E-2</v>
      </c>
      <c r="I64" s="365"/>
      <c r="J64" s="365"/>
      <c r="K64" s="365"/>
      <c r="L64" s="366"/>
      <c r="M64" s="366"/>
      <c r="N64" s="366"/>
      <c r="O64" s="37">
        <f>H64+I59+J59+K59</f>
        <v>0.177838</v>
      </c>
      <c r="P64" s="377"/>
      <c r="Q64" s="38">
        <f t="shared" si="5"/>
        <v>6.6E-3</v>
      </c>
      <c r="R64" s="365"/>
      <c r="S64" s="37">
        <f>+P59+Q64+R59</f>
        <v>2.3932999999999999E-2</v>
      </c>
      <c r="T64" s="287">
        <f>F59+O64+S64</f>
        <v>0.56180399999999997</v>
      </c>
    </row>
    <row r="65" spans="2:20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0" s="22" customFormat="1" x14ac:dyDescent="0.25">
      <c r="B66" s="137" t="s">
        <v>20</v>
      </c>
      <c r="C66" s="363" t="s">
        <v>26</v>
      </c>
      <c r="D66" s="363" t="s">
        <v>26</v>
      </c>
      <c r="E66" s="361">
        <f>D173</f>
        <v>63.36</v>
      </c>
      <c r="F66" s="359">
        <f>SUM(C66:E68)</f>
        <v>63.36</v>
      </c>
      <c r="G66" s="44">
        <f>E175</f>
        <v>73.39</v>
      </c>
      <c r="H66" s="363" t="s">
        <v>26</v>
      </c>
      <c r="I66" s="363" t="s">
        <v>26</v>
      </c>
      <c r="J66" s="363" t="s">
        <v>26</v>
      </c>
      <c r="K66" s="363" t="s">
        <v>26</v>
      </c>
      <c r="L66" s="361">
        <f>E187</f>
        <v>0</v>
      </c>
      <c r="M66" s="361">
        <f>E188</f>
        <v>0</v>
      </c>
      <c r="N66" s="361">
        <f>E189</f>
        <v>0</v>
      </c>
      <c r="O66" s="45">
        <f>G66+L66+M66+N66</f>
        <v>73.39</v>
      </c>
      <c r="P66" s="363" t="s">
        <v>26</v>
      </c>
      <c r="Q66" s="361">
        <f>D193</f>
        <v>-26.13</v>
      </c>
      <c r="R66" s="363" t="s">
        <v>26</v>
      </c>
      <c r="S66" s="359">
        <f>Q66</f>
        <v>-26.13</v>
      </c>
      <c r="T66" s="289">
        <f>F66+O66+S66</f>
        <v>110.62</v>
      </c>
    </row>
    <row r="67" spans="2:20" s="22" customFormat="1" x14ac:dyDescent="0.25">
      <c r="B67" s="130" t="s">
        <v>18</v>
      </c>
      <c r="C67" s="364"/>
      <c r="D67" s="364"/>
      <c r="E67" s="361"/>
      <c r="F67" s="359"/>
      <c r="G67" s="44">
        <f>E176</f>
        <v>468.45000000000005</v>
      </c>
      <c r="H67" s="364"/>
      <c r="I67" s="364"/>
      <c r="J67" s="364"/>
      <c r="K67" s="364"/>
      <c r="L67" s="361"/>
      <c r="M67" s="361"/>
      <c r="N67" s="361"/>
      <c r="O67" s="138">
        <f>G67+L66+M66+N66</f>
        <v>468.45000000000005</v>
      </c>
      <c r="P67" s="364"/>
      <c r="Q67" s="361"/>
      <c r="R67" s="364"/>
      <c r="S67" s="359"/>
      <c r="T67" s="290">
        <f>F66+O67+S66</f>
        <v>505.68000000000006</v>
      </c>
    </row>
    <row r="68" spans="2:20" s="22" customFormat="1" x14ac:dyDescent="0.25">
      <c r="B68" s="131" t="s">
        <v>19</v>
      </c>
      <c r="C68" s="365"/>
      <c r="D68" s="365"/>
      <c r="E68" s="362"/>
      <c r="F68" s="360"/>
      <c r="G68" s="47">
        <f>E177</f>
        <v>1152.93</v>
      </c>
      <c r="H68" s="365"/>
      <c r="I68" s="365"/>
      <c r="J68" s="365"/>
      <c r="K68" s="365"/>
      <c r="L68" s="362"/>
      <c r="M68" s="362"/>
      <c r="N68" s="362"/>
      <c r="O68" s="139">
        <f>G68+L66+M66+N66</f>
        <v>1152.93</v>
      </c>
      <c r="P68" s="365"/>
      <c r="Q68" s="362"/>
      <c r="R68" s="365"/>
      <c r="S68" s="360"/>
      <c r="T68" s="291">
        <f>F66+O68+S66</f>
        <v>1190.1599999999999</v>
      </c>
    </row>
    <row r="69" spans="2:20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</row>
    <row r="70" spans="2:20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00"/>
    </row>
    <row r="71" spans="2:20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spans="2:20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2:20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7" t="s">
        <v>7</v>
      </c>
    </row>
    <row r="74" spans="2:20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8"/>
    </row>
    <row r="75" spans="2:20" s="22" customFormat="1" ht="15" customHeight="1" x14ac:dyDescent="0.25">
      <c r="B75" s="126" t="s">
        <v>57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9"/>
    </row>
    <row r="76" spans="2:20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0" s="22" customFormat="1" x14ac:dyDescent="0.25">
      <c r="B77" s="136" t="s">
        <v>22</v>
      </c>
      <c r="C77" s="364">
        <f>ROUND(B15*C171,6)</f>
        <v>0.30749100000000001</v>
      </c>
      <c r="D77" s="364">
        <f>ROUND(B15*C172,6)</f>
        <v>4.4595999999999997E-2</v>
      </c>
      <c r="E77" s="364">
        <f>C173</f>
        <v>7.9459999999999999E-3</v>
      </c>
      <c r="F77" s="370">
        <f>SUM(C77:E82)</f>
        <v>0.36003300000000005</v>
      </c>
      <c r="G77" s="363" t="s">
        <v>26</v>
      </c>
      <c r="H77" s="64">
        <f t="shared" ref="H77:H82" si="6">F178</f>
        <v>0</v>
      </c>
      <c r="I77" s="364">
        <f>ROUND(B15*F184,6)</f>
        <v>0.128966</v>
      </c>
      <c r="J77" s="364">
        <f>C185</f>
        <v>1.186E-3</v>
      </c>
      <c r="K77" s="364">
        <f>C186</f>
        <v>1.4455000000000001E-2</v>
      </c>
      <c r="L77" s="363" t="s">
        <v>26</v>
      </c>
      <c r="M77" s="363" t="s">
        <v>26</v>
      </c>
      <c r="N77" s="363" t="s">
        <v>26</v>
      </c>
      <c r="O77" s="37">
        <f>H77+I77+J77+K77</f>
        <v>0.14460699999999999</v>
      </c>
      <c r="P77" s="376">
        <f>C192</f>
        <v>1.2695E-2</v>
      </c>
      <c r="Q77" s="35">
        <f t="shared" ref="Q77:Q82" si="7">C193</f>
        <v>0</v>
      </c>
      <c r="R77" s="364">
        <f>C199</f>
        <v>4.6379999999999998E-3</v>
      </c>
      <c r="S77" s="37">
        <f>+P77+Q77+R77</f>
        <v>1.7333000000000001E-2</v>
      </c>
      <c r="T77" s="287">
        <f>F77+O77+S77</f>
        <v>0.52197300000000002</v>
      </c>
    </row>
    <row r="78" spans="2:20" s="22" customFormat="1" x14ac:dyDescent="0.25">
      <c r="B78" s="136" t="s">
        <v>46</v>
      </c>
      <c r="C78" s="364"/>
      <c r="D78" s="364"/>
      <c r="E78" s="364"/>
      <c r="F78" s="370"/>
      <c r="G78" s="363"/>
      <c r="H78" s="64">
        <f t="shared" si="6"/>
        <v>0.11729200000000001</v>
      </c>
      <c r="I78" s="364"/>
      <c r="J78" s="364"/>
      <c r="K78" s="364"/>
      <c r="L78" s="363"/>
      <c r="M78" s="363"/>
      <c r="N78" s="363"/>
      <c r="O78" s="37">
        <f>H78+I77+J77+K77</f>
        <v>0.26189899999999999</v>
      </c>
      <c r="P78" s="376"/>
      <c r="Q78" s="35">
        <f t="shared" si="7"/>
        <v>4.6199999999999998E-2</v>
      </c>
      <c r="R78" s="364"/>
      <c r="S78" s="37">
        <f>+P77+Q78+R77</f>
        <v>6.3532999999999992E-2</v>
      </c>
      <c r="T78" s="287">
        <f>F77+O78+S78</f>
        <v>0.68546499999999999</v>
      </c>
    </row>
    <row r="79" spans="2:20" s="22" customFormat="1" x14ac:dyDescent="0.25">
      <c r="B79" s="136" t="s">
        <v>8</v>
      </c>
      <c r="C79" s="364"/>
      <c r="D79" s="364"/>
      <c r="E79" s="364"/>
      <c r="F79" s="370"/>
      <c r="G79" s="363"/>
      <c r="H79" s="64">
        <f t="shared" si="6"/>
        <v>0.107354</v>
      </c>
      <c r="I79" s="364"/>
      <c r="J79" s="364"/>
      <c r="K79" s="364"/>
      <c r="L79" s="363"/>
      <c r="M79" s="363"/>
      <c r="N79" s="363"/>
      <c r="O79" s="37">
        <f>H79+I77+J77+K77</f>
        <v>0.25196099999999999</v>
      </c>
      <c r="P79" s="376"/>
      <c r="Q79" s="35">
        <f t="shared" si="7"/>
        <v>2.7300000000000001E-2</v>
      </c>
      <c r="R79" s="364"/>
      <c r="S79" s="37">
        <f>+P77+Q79+R77</f>
        <v>4.4633000000000006E-2</v>
      </c>
      <c r="T79" s="287">
        <f>F77+O79+S79</f>
        <v>0.65662700000000007</v>
      </c>
    </row>
    <row r="80" spans="2:20" s="22" customFormat="1" x14ac:dyDescent="0.25">
      <c r="B80" s="136" t="s">
        <v>9</v>
      </c>
      <c r="C80" s="364"/>
      <c r="D80" s="364"/>
      <c r="E80" s="364"/>
      <c r="F80" s="370"/>
      <c r="G80" s="363"/>
      <c r="H80" s="64">
        <f t="shared" si="6"/>
        <v>0.107806</v>
      </c>
      <c r="I80" s="364"/>
      <c r="J80" s="364"/>
      <c r="K80" s="364"/>
      <c r="L80" s="363"/>
      <c r="M80" s="363"/>
      <c r="N80" s="363"/>
      <c r="O80" s="37">
        <f>H80+I77+J77+K77</f>
        <v>0.252413</v>
      </c>
      <c r="P80" s="376"/>
      <c r="Q80" s="35">
        <f t="shared" si="7"/>
        <v>2.2100000000000002E-2</v>
      </c>
      <c r="R80" s="364"/>
      <c r="S80" s="37">
        <f>+P77+Q80+R77</f>
        <v>3.9432999999999996E-2</v>
      </c>
      <c r="T80" s="287">
        <f>F77+O80+S80</f>
        <v>0.6518790000000001</v>
      </c>
    </row>
    <row r="81" spans="2:20" s="22" customFormat="1" x14ac:dyDescent="0.25">
      <c r="B81" s="136" t="s">
        <v>10</v>
      </c>
      <c r="C81" s="364"/>
      <c r="D81" s="364"/>
      <c r="E81" s="364"/>
      <c r="F81" s="370"/>
      <c r="G81" s="363"/>
      <c r="H81" s="64">
        <f t="shared" si="6"/>
        <v>8.0554000000000001E-2</v>
      </c>
      <c r="I81" s="364"/>
      <c r="J81" s="364"/>
      <c r="K81" s="364"/>
      <c r="L81" s="363"/>
      <c r="M81" s="363"/>
      <c r="N81" s="363"/>
      <c r="O81" s="37">
        <f>H81+I77+J77+K77</f>
        <v>0.22516099999999997</v>
      </c>
      <c r="P81" s="376"/>
      <c r="Q81" s="35">
        <f t="shared" si="7"/>
        <v>1.5800000000000002E-2</v>
      </c>
      <c r="R81" s="364"/>
      <c r="S81" s="37">
        <f>+P77+Q81+R77</f>
        <v>3.3132999999999996E-2</v>
      </c>
      <c r="T81" s="287">
        <f>F77+O81+S81</f>
        <v>0.61832699999999996</v>
      </c>
    </row>
    <row r="82" spans="2:20" s="22" customFormat="1" x14ac:dyDescent="0.25">
      <c r="B82" s="136" t="s">
        <v>11</v>
      </c>
      <c r="C82" s="365"/>
      <c r="D82" s="365"/>
      <c r="E82" s="365"/>
      <c r="F82" s="371"/>
      <c r="G82" s="366"/>
      <c r="H82" s="64">
        <f t="shared" si="6"/>
        <v>4.0804E-2</v>
      </c>
      <c r="I82" s="365"/>
      <c r="J82" s="365"/>
      <c r="K82" s="365"/>
      <c r="L82" s="366"/>
      <c r="M82" s="366"/>
      <c r="N82" s="366"/>
      <c r="O82" s="37">
        <f>H82+I77+J77+K77</f>
        <v>0.18541099999999999</v>
      </c>
      <c r="P82" s="377"/>
      <c r="Q82" s="38">
        <f t="shared" si="7"/>
        <v>6.6E-3</v>
      </c>
      <c r="R82" s="365"/>
      <c r="S82" s="37">
        <f>+P77+Q82+R77</f>
        <v>2.3932999999999999E-2</v>
      </c>
      <c r="T82" s="287">
        <f>F77+O82+S82</f>
        <v>0.56937700000000002</v>
      </c>
    </row>
    <row r="83" spans="2:20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0" s="22" customFormat="1" x14ac:dyDescent="0.25">
      <c r="B84" s="137" t="s">
        <v>20</v>
      </c>
      <c r="C84" s="363" t="s">
        <v>26</v>
      </c>
      <c r="D84" s="363" t="s">
        <v>26</v>
      </c>
      <c r="E84" s="361">
        <f>D173</f>
        <v>63.36</v>
      </c>
      <c r="F84" s="359">
        <f>SUM(C84:E86)</f>
        <v>63.36</v>
      </c>
      <c r="G84" s="44">
        <f>F175</f>
        <v>65.88</v>
      </c>
      <c r="H84" s="363" t="s">
        <v>26</v>
      </c>
      <c r="I84" s="363" t="s">
        <v>26</v>
      </c>
      <c r="J84" s="363" t="s">
        <v>26</v>
      </c>
      <c r="K84" s="363" t="s">
        <v>26</v>
      </c>
      <c r="L84" s="361">
        <f>F187</f>
        <v>0</v>
      </c>
      <c r="M84" s="361">
        <f>F188</f>
        <v>0</v>
      </c>
      <c r="N84" s="361">
        <f>F189</f>
        <v>0</v>
      </c>
      <c r="O84" s="45">
        <f>G84+L84+M84+N84</f>
        <v>65.88</v>
      </c>
      <c r="P84" s="363" t="s">
        <v>26</v>
      </c>
      <c r="Q84" s="361">
        <f>D193</f>
        <v>-26.13</v>
      </c>
      <c r="R84" s="363" t="s">
        <v>26</v>
      </c>
      <c r="S84" s="359">
        <f>Q84</f>
        <v>-26.13</v>
      </c>
      <c r="T84" s="289">
        <f>F84+O84+S84</f>
        <v>103.11000000000001</v>
      </c>
    </row>
    <row r="85" spans="2:20" s="22" customFormat="1" x14ac:dyDescent="0.25">
      <c r="B85" s="130" t="s">
        <v>18</v>
      </c>
      <c r="C85" s="364"/>
      <c r="D85" s="364"/>
      <c r="E85" s="361"/>
      <c r="F85" s="359"/>
      <c r="G85" s="44">
        <f>F176</f>
        <v>460.09000000000003</v>
      </c>
      <c r="H85" s="364"/>
      <c r="I85" s="364"/>
      <c r="J85" s="364"/>
      <c r="K85" s="364"/>
      <c r="L85" s="361"/>
      <c r="M85" s="361"/>
      <c r="N85" s="361"/>
      <c r="O85" s="138">
        <f>G85+L84+M84+N84</f>
        <v>460.09000000000003</v>
      </c>
      <c r="P85" s="364"/>
      <c r="Q85" s="361"/>
      <c r="R85" s="364"/>
      <c r="S85" s="359"/>
      <c r="T85" s="290">
        <f>F84+O85+S84</f>
        <v>497.32000000000005</v>
      </c>
    </row>
    <row r="86" spans="2:20" s="22" customFormat="1" x14ac:dyDescent="0.25">
      <c r="B86" s="131" t="s">
        <v>19</v>
      </c>
      <c r="C86" s="365"/>
      <c r="D86" s="365"/>
      <c r="E86" s="362"/>
      <c r="F86" s="360"/>
      <c r="G86" s="47">
        <f>F177</f>
        <v>960.54000000000008</v>
      </c>
      <c r="H86" s="365"/>
      <c r="I86" s="365"/>
      <c r="J86" s="365"/>
      <c r="K86" s="365"/>
      <c r="L86" s="362"/>
      <c r="M86" s="362"/>
      <c r="N86" s="362"/>
      <c r="O86" s="139">
        <f>G86+L84+M84+N84</f>
        <v>960.54000000000008</v>
      </c>
      <c r="P86" s="365"/>
      <c r="Q86" s="362"/>
      <c r="R86" s="365"/>
      <c r="S86" s="360"/>
      <c r="T86" s="291">
        <f>F84+O86+S84</f>
        <v>997.7700000000001</v>
      </c>
    </row>
    <row r="87" spans="2:20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</row>
    <row r="88" spans="2:20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00"/>
    </row>
    <row r="89" spans="2:20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spans="2:20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spans="2:20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7" t="s">
        <v>7</v>
      </c>
    </row>
    <row r="92" spans="2:20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8"/>
    </row>
    <row r="93" spans="2:20" s="22" customFormat="1" ht="15" customHeight="1" x14ac:dyDescent="0.25">
      <c r="B93" s="126" t="s">
        <v>57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9"/>
    </row>
    <row r="94" spans="2:20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0" s="22" customFormat="1" x14ac:dyDescent="0.25">
      <c r="B95" s="136" t="s">
        <v>22</v>
      </c>
      <c r="C95" s="364">
        <f>ROUND(B15*C171,6)</f>
        <v>0.30749100000000001</v>
      </c>
      <c r="D95" s="364">
        <f>ROUND(B15*C172,6)</f>
        <v>4.4595999999999997E-2</v>
      </c>
      <c r="E95" s="364">
        <f>C173</f>
        <v>7.9459999999999999E-3</v>
      </c>
      <c r="F95" s="370">
        <f>SUM(C95:E100)</f>
        <v>0.36003300000000005</v>
      </c>
      <c r="G95" s="363" t="s">
        <v>26</v>
      </c>
      <c r="H95" s="35">
        <f t="shared" ref="H95:H100" si="8">G178</f>
        <v>0</v>
      </c>
      <c r="I95" s="364">
        <f>ROUND(B15*G184,6)</f>
        <v>0.128966</v>
      </c>
      <c r="J95" s="364">
        <f>C185</f>
        <v>1.186E-3</v>
      </c>
      <c r="K95" s="364">
        <f>C186</f>
        <v>1.4455000000000001E-2</v>
      </c>
      <c r="L95" s="363" t="s">
        <v>26</v>
      </c>
      <c r="M95" s="363" t="s">
        <v>26</v>
      </c>
      <c r="N95" s="363" t="s">
        <v>26</v>
      </c>
      <c r="O95" s="37">
        <f>H95+I95+J95+K95</f>
        <v>0.14460699999999999</v>
      </c>
      <c r="P95" s="364">
        <f>C192</f>
        <v>1.2695E-2</v>
      </c>
      <c r="Q95" s="35">
        <f t="shared" ref="Q95:Q100" si="9">C193</f>
        <v>0</v>
      </c>
      <c r="R95" s="364">
        <f>C199</f>
        <v>4.6379999999999998E-3</v>
      </c>
      <c r="S95" s="37">
        <f>+P95+Q95+R95</f>
        <v>1.7333000000000001E-2</v>
      </c>
      <c r="T95" s="287">
        <f>F95+O95+S95</f>
        <v>0.52197300000000002</v>
      </c>
    </row>
    <row r="96" spans="2:20" s="22" customFormat="1" x14ac:dyDescent="0.25">
      <c r="B96" s="136" t="s">
        <v>46</v>
      </c>
      <c r="C96" s="364"/>
      <c r="D96" s="364"/>
      <c r="E96" s="364"/>
      <c r="F96" s="370"/>
      <c r="G96" s="363"/>
      <c r="H96" s="35">
        <f t="shared" si="8"/>
        <v>0.16543099999999999</v>
      </c>
      <c r="I96" s="364"/>
      <c r="J96" s="364"/>
      <c r="K96" s="364"/>
      <c r="L96" s="363"/>
      <c r="M96" s="363"/>
      <c r="N96" s="363"/>
      <c r="O96" s="37">
        <f>H96+I95+J95+K95</f>
        <v>0.31003800000000004</v>
      </c>
      <c r="P96" s="364"/>
      <c r="Q96" s="35">
        <f t="shared" si="9"/>
        <v>4.6199999999999998E-2</v>
      </c>
      <c r="R96" s="364"/>
      <c r="S96" s="37">
        <f>+P95+Q96+R95</f>
        <v>6.3532999999999992E-2</v>
      </c>
      <c r="T96" s="287">
        <f>F95+O96+S96</f>
        <v>0.73360400000000003</v>
      </c>
    </row>
    <row r="97" spans="2:20" s="22" customFormat="1" x14ac:dyDescent="0.25">
      <c r="B97" s="136" t="s">
        <v>8</v>
      </c>
      <c r="C97" s="364"/>
      <c r="D97" s="364"/>
      <c r="E97" s="364"/>
      <c r="F97" s="370"/>
      <c r="G97" s="363"/>
      <c r="H97" s="35">
        <f t="shared" si="8"/>
        <v>0.15141499999999999</v>
      </c>
      <c r="I97" s="364"/>
      <c r="J97" s="364"/>
      <c r="K97" s="364"/>
      <c r="L97" s="363"/>
      <c r="M97" s="363"/>
      <c r="N97" s="363"/>
      <c r="O97" s="37">
        <f>H97+I95+J95+K95</f>
        <v>0.29602200000000001</v>
      </c>
      <c r="P97" s="364"/>
      <c r="Q97" s="35">
        <f t="shared" si="9"/>
        <v>2.7300000000000001E-2</v>
      </c>
      <c r="R97" s="364"/>
      <c r="S97" s="37">
        <f>+P95+Q97+R95</f>
        <v>4.4633000000000006E-2</v>
      </c>
      <c r="T97" s="287">
        <f>F95+O97+S97</f>
        <v>0.70068800000000009</v>
      </c>
    </row>
    <row r="98" spans="2:20" s="22" customFormat="1" x14ac:dyDescent="0.25">
      <c r="B98" s="136" t="s">
        <v>9</v>
      </c>
      <c r="C98" s="364"/>
      <c r="D98" s="364"/>
      <c r="E98" s="364"/>
      <c r="F98" s="370"/>
      <c r="G98" s="363"/>
      <c r="H98" s="35">
        <f t="shared" si="8"/>
        <v>0.15205199999999999</v>
      </c>
      <c r="I98" s="364"/>
      <c r="J98" s="364"/>
      <c r="K98" s="364"/>
      <c r="L98" s="363"/>
      <c r="M98" s="363"/>
      <c r="N98" s="363"/>
      <c r="O98" s="37">
        <f>H98+I95+J95+K95</f>
        <v>0.29665900000000001</v>
      </c>
      <c r="P98" s="364"/>
      <c r="Q98" s="35">
        <f t="shared" si="9"/>
        <v>2.2100000000000002E-2</v>
      </c>
      <c r="R98" s="364"/>
      <c r="S98" s="37">
        <f>+P95+Q98+R95</f>
        <v>3.9432999999999996E-2</v>
      </c>
      <c r="T98" s="287">
        <f>F95+O98+S98</f>
        <v>0.6961250000000001</v>
      </c>
    </row>
    <row r="99" spans="2:20" s="22" customFormat="1" x14ac:dyDescent="0.25">
      <c r="B99" s="136" t="s">
        <v>10</v>
      </c>
      <c r="C99" s="364"/>
      <c r="D99" s="364"/>
      <c r="E99" s="364"/>
      <c r="F99" s="370"/>
      <c r="G99" s="363"/>
      <c r="H99" s="35">
        <f t="shared" si="8"/>
        <v>0.11361399999999999</v>
      </c>
      <c r="I99" s="364"/>
      <c r="J99" s="364"/>
      <c r="K99" s="364"/>
      <c r="L99" s="363"/>
      <c r="M99" s="363"/>
      <c r="N99" s="363"/>
      <c r="O99" s="37">
        <f>H99+I95+J95+K95</f>
        <v>0.25822099999999998</v>
      </c>
      <c r="P99" s="364"/>
      <c r="Q99" s="35">
        <f t="shared" si="9"/>
        <v>1.5800000000000002E-2</v>
      </c>
      <c r="R99" s="364"/>
      <c r="S99" s="37">
        <f>+P95+Q99+R95</f>
        <v>3.3132999999999996E-2</v>
      </c>
      <c r="T99" s="287">
        <f>F95+O99+S99</f>
        <v>0.65138700000000005</v>
      </c>
    </row>
    <row r="100" spans="2:20" s="22" customFormat="1" x14ac:dyDescent="0.25">
      <c r="B100" s="136" t="s">
        <v>11</v>
      </c>
      <c r="C100" s="365"/>
      <c r="D100" s="365"/>
      <c r="E100" s="365"/>
      <c r="F100" s="371"/>
      <c r="G100" s="366"/>
      <c r="H100" s="35">
        <f t="shared" si="8"/>
        <v>5.7549999999999997E-2</v>
      </c>
      <c r="I100" s="365"/>
      <c r="J100" s="365"/>
      <c r="K100" s="365"/>
      <c r="L100" s="366"/>
      <c r="M100" s="366"/>
      <c r="N100" s="366"/>
      <c r="O100" s="37">
        <f>H100+I95+J95+K95</f>
        <v>0.20215699999999998</v>
      </c>
      <c r="P100" s="365"/>
      <c r="Q100" s="35">
        <f t="shared" si="9"/>
        <v>6.6E-3</v>
      </c>
      <c r="R100" s="365"/>
      <c r="S100" s="37">
        <f>+P95+Q100+R95</f>
        <v>2.3932999999999999E-2</v>
      </c>
      <c r="T100" s="287">
        <f>F95+O100+S100</f>
        <v>0.58612299999999995</v>
      </c>
    </row>
    <row r="101" spans="2:20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0" s="22" customFormat="1" x14ac:dyDescent="0.25">
      <c r="B102" s="137" t="s">
        <v>20</v>
      </c>
      <c r="C102" s="363" t="s">
        <v>26</v>
      </c>
      <c r="D102" s="363" t="s">
        <v>26</v>
      </c>
      <c r="E102" s="361">
        <f>D173</f>
        <v>63.36</v>
      </c>
      <c r="F102" s="359">
        <f>SUM(C102:E104)</f>
        <v>63.36</v>
      </c>
      <c r="G102" s="44">
        <f>G175</f>
        <v>85.08</v>
      </c>
      <c r="H102" s="363" t="s">
        <v>26</v>
      </c>
      <c r="I102" s="363" t="s">
        <v>26</v>
      </c>
      <c r="J102" s="363" t="s">
        <v>26</v>
      </c>
      <c r="K102" s="363" t="s">
        <v>26</v>
      </c>
      <c r="L102" s="361">
        <f>G187</f>
        <v>-0.34</v>
      </c>
      <c r="M102" s="361">
        <f>G188</f>
        <v>-0.56999999999999995</v>
      </c>
      <c r="N102" s="361">
        <f>G189</f>
        <v>0</v>
      </c>
      <c r="O102" s="45">
        <f>G102+L102+M102+N102</f>
        <v>84.17</v>
      </c>
      <c r="P102" s="363" t="s">
        <v>26</v>
      </c>
      <c r="Q102" s="361">
        <f>D193</f>
        <v>-26.13</v>
      </c>
      <c r="R102" s="363" t="s">
        <v>26</v>
      </c>
      <c r="S102" s="359">
        <f>Q102</f>
        <v>-26.13</v>
      </c>
      <c r="T102" s="289">
        <f>F102+O102+S102</f>
        <v>121.4</v>
      </c>
    </row>
    <row r="103" spans="2:20" s="22" customFormat="1" x14ac:dyDescent="0.25">
      <c r="B103" s="130" t="s">
        <v>18</v>
      </c>
      <c r="C103" s="364"/>
      <c r="D103" s="364"/>
      <c r="E103" s="361"/>
      <c r="F103" s="359"/>
      <c r="G103" s="44">
        <f>G176</f>
        <v>596.30000000000007</v>
      </c>
      <c r="H103" s="364"/>
      <c r="I103" s="364"/>
      <c r="J103" s="364"/>
      <c r="K103" s="364"/>
      <c r="L103" s="361"/>
      <c r="M103" s="361"/>
      <c r="N103" s="361"/>
      <c r="O103" s="138">
        <f>G103+L102+M102+N102</f>
        <v>595.39</v>
      </c>
      <c r="P103" s="364"/>
      <c r="Q103" s="361"/>
      <c r="R103" s="364"/>
      <c r="S103" s="359"/>
      <c r="T103" s="290">
        <f>F102+O103+S102</f>
        <v>632.62</v>
      </c>
    </row>
    <row r="104" spans="2:20" s="22" customFormat="1" x14ac:dyDescent="0.25">
      <c r="B104" s="131" t="s">
        <v>19</v>
      </c>
      <c r="C104" s="365"/>
      <c r="D104" s="365"/>
      <c r="E104" s="362"/>
      <c r="F104" s="360"/>
      <c r="G104" s="47">
        <f>G177</f>
        <v>1227.19</v>
      </c>
      <c r="H104" s="365"/>
      <c r="I104" s="365"/>
      <c r="J104" s="365"/>
      <c r="K104" s="365"/>
      <c r="L104" s="362"/>
      <c r="M104" s="362"/>
      <c r="N104" s="362"/>
      <c r="O104" s="139">
        <f>G104+L102+M102+N102</f>
        <v>1226.2800000000002</v>
      </c>
      <c r="P104" s="365"/>
      <c r="Q104" s="362"/>
      <c r="R104" s="365"/>
      <c r="S104" s="360"/>
      <c r="T104" s="291">
        <f>F102+O104+S102</f>
        <v>1263.51</v>
      </c>
    </row>
    <row r="105" spans="2:20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</row>
    <row r="106" spans="2:20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00"/>
    </row>
    <row r="107" spans="2:20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spans="2:20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spans="2:20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7" t="s">
        <v>7</v>
      </c>
    </row>
    <row r="110" spans="2:20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8"/>
    </row>
    <row r="111" spans="2:20" s="22" customFormat="1" ht="15" customHeight="1" x14ac:dyDescent="0.25">
      <c r="B111" s="126" t="s">
        <v>57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9"/>
    </row>
    <row r="112" spans="2:20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0" s="22" customFormat="1" x14ac:dyDescent="0.25">
      <c r="B113" s="136" t="s">
        <v>22</v>
      </c>
      <c r="C113" s="364">
        <f>ROUND(B15*C171,6)</f>
        <v>0.30749100000000001</v>
      </c>
      <c r="D113" s="364">
        <f>ROUND(B15*C172,6)</f>
        <v>4.4595999999999997E-2</v>
      </c>
      <c r="E113" s="364">
        <f>C173</f>
        <v>7.9459999999999999E-3</v>
      </c>
      <c r="F113" s="370">
        <f>SUM(C113:E118)</f>
        <v>0.36003300000000005</v>
      </c>
      <c r="G113" s="363" t="s">
        <v>26</v>
      </c>
      <c r="H113" s="64">
        <f t="shared" ref="H113:H118" si="10">H178</f>
        <v>0</v>
      </c>
      <c r="I113" s="364">
        <f>ROUND(B15*H184,6)</f>
        <v>0.128966</v>
      </c>
      <c r="J113" s="364">
        <f>C185</f>
        <v>1.186E-3</v>
      </c>
      <c r="K113" s="364">
        <f>C186</f>
        <v>1.4455000000000001E-2</v>
      </c>
      <c r="L113" s="363" t="s">
        <v>26</v>
      </c>
      <c r="M113" s="374" t="s">
        <v>26</v>
      </c>
      <c r="N113" s="363" t="s">
        <v>26</v>
      </c>
      <c r="O113" s="37">
        <f>H113+I113+J113+K113</f>
        <v>0.14460699999999999</v>
      </c>
      <c r="P113" s="376">
        <f>C192</f>
        <v>1.2695E-2</v>
      </c>
      <c r="Q113" s="35">
        <f t="shared" ref="Q113:Q118" si="11">C193</f>
        <v>0</v>
      </c>
      <c r="R113" s="364">
        <f>C199</f>
        <v>4.6379999999999998E-3</v>
      </c>
      <c r="S113" s="37">
        <f>+P113+Q113+R113</f>
        <v>1.7333000000000001E-2</v>
      </c>
      <c r="T113" s="287">
        <f>F113+O113+S113</f>
        <v>0.52197300000000002</v>
      </c>
    </row>
    <row r="114" spans="2:20" s="22" customFormat="1" x14ac:dyDescent="0.25">
      <c r="B114" s="136" t="s">
        <v>46</v>
      </c>
      <c r="C114" s="364"/>
      <c r="D114" s="364"/>
      <c r="E114" s="364"/>
      <c r="F114" s="370"/>
      <c r="G114" s="363"/>
      <c r="H114" s="64">
        <f t="shared" si="10"/>
        <v>0.22603600000000001</v>
      </c>
      <c r="I114" s="364"/>
      <c r="J114" s="364"/>
      <c r="K114" s="364"/>
      <c r="L114" s="363"/>
      <c r="M114" s="374"/>
      <c r="N114" s="363"/>
      <c r="O114" s="37">
        <f>H114+I113+J113+K113</f>
        <v>0.37064300000000006</v>
      </c>
      <c r="P114" s="376"/>
      <c r="Q114" s="35">
        <f t="shared" si="11"/>
        <v>4.6199999999999998E-2</v>
      </c>
      <c r="R114" s="364"/>
      <c r="S114" s="37">
        <f>+P113+Q114+R113</f>
        <v>6.3532999999999992E-2</v>
      </c>
      <c r="T114" s="287">
        <f>F113+O114+S114</f>
        <v>0.79420900000000005</v>
      </c>
    </row>
    <row r="115" spans="2:20" s="22" customFormat="1" x14ac:dyDescent="0.25">
      <c r="B115" s="136" t="s">
        <v>8</v>
      </c>
      <c r="C115" s="364"/>
      <c r="D115" s="364"/>
      <c r="E115" s="364"/>
      <c r="F115" s="370"/>
      <c r="G115" s="363"/>
      <c r="H115" s="64">
        <f t="shared" si="10"/>
        <v>0.20688600000000001</v>
      </c>
      <c r="I115" s="364"/>
      <c r="J115" s="364"/>
      <c r="K115" s="364"/>
      <c r="L115" s="363"/>
      <c r="M115" s="374"/>
      <c r="N115" s="363"/>
      <c r="O115" s="37">
        <f>H115+I113+J113+K113</f>
        <v>0.35149300000000006</v>
      </c>
      <c r="P115" s="376"/>
      <c r="Q115" s="35">
        <f t="shared" si="11"/>
        <v>2.7300000000000001E-2</v>
      </c>
      <c r="R115" s="364"/>
      <c r="S115" s="37">
        <f>+P113+Q115+R113</f>
        <v>4.4633000000000006E-2</v>
      </c>
      <c r="T115" s="287">
        <f>F113+O115+S115</f>
        <v>0.75615900000000014</v>
      </c>
    </row>
    <row r="116" spans="2:20" s="22" customFormat="1" x14ac:dyDescent="0.25">
      <c r="B116" s="136" t="s">
        <v>9</v>
      </c>
      <c r="C116" s="364"/>
      <c r="D116" s="364"/>
      <c r="E116" s="364"/>
      <c r="F116" s="370"/>
      <c r="G116" s="363"/>
      <c r="H116" s="64">
        <f t="shared" si="10"/>
        <v>0.207756</v>
      </c>
      <c r="I116" s="364"/>
      <c r="J116" s="364"/>
      <c r="K116" s="364"/>
      <c r="L116" s="363"/>
      <c r="M116" s="374"/>
      <c r="N116" s="363"/>
      <c r="O116" s="37">
        <f>H116+I113+J113+K113</f>
        <v>0.35236299999999998</v>
      </c>
      <c r="P116" s="376"/>
      <c r="Q116" s="35">
        <f t="shared" si="11"/>
        <v>2.2100000000000002E-2</v>
      </c>
      <c r="R116" s="364"/>
      <c r="S116" s="37">
        <f>+P113+Q116+R113</f>
        <v>3.9432999999999996E-2</v>
      </c>
      <c r="T116" s="287">
        <f>F113+O116+S116</f>
        <v>0.75182900000000008</v>
      </c>
    </row>
    <row r="117" spans="2:20" s="22" customFormat="1" x14ac:dyDescent="0.25">
      <c r="B117" s="136" t="s">
        <v>10</v>
      </c>
      <c r="C117" s="364"/>
      <c r="D117" s="364"/>
      <c r="E117" s="364"/>
      <c r="F117" s="370"/>
      <c r="G117" s="363"/>
      <c r="H117" s="64">
        <f t="shared" si="10"/>
        <v>0.15523699999999999</v>
      </c>
      <c r="I117" s="364"/>
      <c r="J117" s="364"/>
      <c r="K117" s="364"/>
      <c r="L117" s="363"/>
      <c r="M117" s="374"/>
      <c r="N117" s="363"/>
      <c r="O117" s="37">
        <f>H117+I113+J113+K113</f>
        <v>0.299844</v>
      </c>
      <c r="P117" s="376"/>
      <c r="Q117" s="35">
        <f t="shared" si="11"/>
        <v>1.5800000000000002E-2</v>
      </c>
      <c r="R117" s="364"/>
      <c r="S117" s="37">
        <f>+P113+Q117+R113</f>
        <v>3.3132999999999996E-2</v>
      </c>
      <c r="T117" s="287">
        <f>F113+O117+S117</f>
        <v>0.69301000000000001</v>
      </c>
    </row>
    <row r="118" spans="2:20" s="22" customFormat="1" x14ac:dyDescent="0.25">
      <c r="B118" s="136" t="s">
        <v>11</v>
      </c>
      <c r="C118" s="365"/>
      <c r="D118" s="365"/>
      <c r="E118" s="365"/>
      <c r="F118" s="371"/>
      <c r="G118" s="366"/>
      <c r="H118" s="64">
        <f t="shared" si="10"/>
        <v>7.8634000000000009E-2</v>
      </c>
      <c r="I118" s="365"/>
      <c r="J118" s="365"/>
      <c r="K118" s="365"/>
      <c r="L118" s="366"/>
      <c r="M118" s="375"/>
      <c r="N118" s="366"/>
      <c r="O118" s="37">
        <f>H118+I113+J113+K113</f>
        <v>0.22324099999999999</v>
      </c>
      <c r="P118" s="377"/>
      <c r="Q118" s="38">
        <f t="shared" si="11"/>
        <v>6.6E-3</v>
      </c>
      <c r="R118" s="365"/>
      <c r="S118" s="37">
        <f>+P113+Q118+R113</f>
        <v>2.3932999999999999E-2</v>
      </c>
      <c r="T118" s="287">
        <f>F113+O118+S118</f>
        <v>0.60720700000000005</v>
      </c>
    </row>
    <row r="119" spans="2:20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0" s="22" customFormat="1" x14ac:dyDescent="0.25">
      <c r="B120" s="137" t="s">
        <v>20</v>
      </c>
      <c r="C120" s="363" t="s">
        <v>26</v>
      </c>
      <c r="D120" s="363" t="s">
        <v>26</v>
      </c>
      <c r="E120" s="361">
        <f>D173</f>
        <v>63.36</v>
      </c>
      <c r="F120" s="359">
        <f>SUM(C120:E122)</f>
        <v>63.36</v>
      </c>
      <c r="G120" s="43">
        <f>H175</f>
        <v>96.38</v>
      </c>
      <c r="H120" s="363" t="s">
        <v>26</v>
      </c>
      <c r="I120" s="363" t="s">
        <v>26</v>
      </c>
      <c r="J120" s="363" t="s">
        <v>26</v>
      </c>
      <c r="K120" s="363" t="s">
        <v>26</v>
      </c>
      <c r="L120" s="361">
        <f>H187</f>
        <v>0</v>
      </c>
      <c r="M120" s="372">
        <f>H188</f>
        <v>0</v>
      </c>
      <c r="N120" s="361">
        <f>H189</f>
        <v>0</v>
      </c>
      <c r="O120" s="45">
        <f>G120+L120+M120+N120</f>
        <v>96.38</v>
      </c>
      <c r="P120" s="363" t="s">
        <v>26</v>
      </c>
      <c r="Q120" s="361">
        <f>D193</f>
        <v>-26.13</v>
      </c>
      <c r="R120" s="363" t="s">
        <v>26</v>
      </c>
      <c r="S120" s="359">
        <f>Q120</f>
        <v>-26.13</v>
      </c>
      <c r="T120" s="289">
        <f>F120+O120+S120</f>
        <v>133.61000000000001</v>
      </c>
    </row>
    <row r="121" spans="2:20" s="22" customFormat="1" x14ac:dyDescent="0.25">
      <c r="B121" s="130" t="s">
        <v>18</v>
      </c>
      <c r="C121" s="364"/>
      <c r="D121" s="364"/>
      <c r="E121" s="361"/>
      <c r="F121" s="359"/>
      <c r="G121" s="43">
        <f>H176</f>
        <v>647.40000000000009</v>
      </c>
      <c r="H121" s="364"/>
      <c r="I121" s="364"/>
      <c r="J121" s="364"/>
      <c r="K121" s="364"/>
      <c r="L121" s="361"/>
      <c r="M121" s="372"/>
      <c r="N121" s="361"/>
      <c r="O121" s="138">
        <f>G121+L120+M120+N120</f>
        <v>647.40000000000009</v>
      </c>
      <c r="P121" s="364"/>
      <c r="Q121" s="361"/>
      <c r="R121" s="364"/>
      <c r="S121" s="359"/>
      <c r="T121" s="290">
        <f>F120+O121+S120</f>
        <v>684.63000000000011</v>
      </c>
    </row>
    <row r="122" spans="2:20" s="22" customFormat="1" x14ac:dyDescent="0.25">
      <c r="B122" s="131" t="s">
        <v>19</v>
      </c>
      <c r="C122" s="365"/>
      <c r="D122" s="365"/>
      <c r="E122" s="362"/>
      <c r="F122" s="360"/>
      <c r="G122" s="46">
        <f>H177</f>
        <v>1457.5</v>
      </c>
      <c r="H122" s="365"/>
      <c r="I122" s="365"/>
      <c r="J122" s="365"/>
      <c r="K122" s="365"/>
      <c r="L122" s="362"/>
      <c r="M122" s="373"/>
      <c r="N122" s="362"/>
      <c r="O122" s="139">
        <f>G122+L120+M120+N120</f>
        <v>1457.5</v>
      </c>
      <c r="P122" s="365"/>
      <c r="Q122" s="362"/>
      <c r="R122" s="365"/>
      <c r="S122" s="360"/>
      <c r="T122" s="291">
        <f>F120+O122+S120</f>
        <v>1494.7299999999998</v>
      </c>
    </row>
    <row r="123" spans="2:20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</row>
    <row r="124" spans="2:20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0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0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2:20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7" t="s">
        <v>7</v>
      </c>
    </row>
    <row r="128" spans="2:20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8"/>
    </row>
    <row r="129" spans="2:20" s="22" customFormat="1" ht="15" customHeight="1" x14ac:dyDescent="0.25">
      <c r="B129" s="126" t="s">
        <v>57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286"/>
    </row>
    <row r="131" spans="2:20" s="22" customFormat="1" x14ac:dyDescent="0.25">
      <c r="B131" s="136" t="s">
        <v>22</v>
      </c>
      <c r="C131" s="364">
        <f>ROUND(B15*C171,6)</f>
        <v>0.30749100000000001</v>
      </c>
      <c r="D131" s="364">
        <f>ROUND(B15*C172,6)</f>
        <v>4.4595999999999997E-2</v>
      </c>
      <c r="E131" s="364">
        <f>C173</f>
        <v>7.9459999999999999E-3</v>
      </c>
      <c r="F131" s="370">
        <f>SUM(C131:E136)</f>
        <v>0.36003300000000005</v>
      </c>
      <c r="G131" s="363" t="s">
        <v>26</v>
      </c>
      <c r="H131" s="64">
        <f>I178</f>
        <v>0</v>
      </c>
      <c r="I131" s="364">
        <f>ROUND(B15*I184,6)</f>
        <v>0.128966</v>
      </c>
      <c r="J131" s="364">
        <f>C185</f>
        <v>1.186E-3</v>
      </c>
      <c r="K131" s="364">
        <f>C186</f>
        <v>1.4455000000000001E-2</v>
      </c>
      <c r="L131" s="363" t="s">
        <v>26</v>
      </c>
      <c r="M131" s="363" t="s">
        <v>26</v>
      </c>
      <c r="N131" s="363" t="s">
        <v>26</v>
      </c>
      <c r="O131" s="37">
        <f>H131+I131+J131+K131</f>
        <v>0.14460699999999999</v>
      </c>
      <c r="P131" s="364">
        <f>C192</f>
        <v>1.2695E-2</v>
      </c>
      <c r="Q131" s="35">
        <f>C193</f>
        <v>0</v>
      </c>
      <c r="R131" s="364">
        <f>C199</f>
        <v>4.6379999999999998E-3</v>
      </c>
      <c r="S131" s="37">
        <f>P131+Q131+R131</f>
        <v>1.7333000000000001E-2</v>
      </c>
      <c r="T131" s="287">
        <f>F131+O131+S131</f>
        <v>0.52197300000000002</v>
      </c>
    </row>
    <row r="132" spans="2:20" s="22" customFormat="1" x14ac:dyDescent="0.25">
      <c r="B132" s="136" t="s">
        <v>46</v>
      </c>
      <c r="C132" s="364"/>
      <c r="D132" s="364"/>
      <c r="E132" s="364"/>
      <c r="F132" s="370"/>
      <c r="G132" s="363"/>
      <c r="H132" s="64">
        <f t="shared" ref="H132:H136" si="12">I179</f>
        <v>0.22603600000000001</v>
      </c>
      <c r="I132" s="364"/>
      <c r="J132" s="364"/>
      <c r="K132" s="364"/>
      <c r="L132" s="363"/>
      <c r="M132" s="363"/>
      <c r="N132" s="363"/>
      <c r="O132" s="37">
        <f>H132+I131+J131+K131</f>
        <v>0.37064300000000006</v>
      </c>
      <c r="P132" s="364"/>
      <c r="Q132" s="35">
        <f t="shared" ref="Q132:Q136" si="13">C194</f>
        <v>4.6199999999999998E-2</v>
      </c>
      <c r="R132" s="364"/>
      <c r="S132" s="37">
        <f>P131+Q132+R131</f>
        <v>6.3532999999999992E-2</v>
      </c>
      <c r="T132" s="287">
        <f>F131+O132+S132</f>
        <v>0.79420900000000005</v>
      </c>
    </row>
    <row r="133" spans="2:20" s="22" customFormat="1" x14ac:dyDescent="0.25">
      <c r="B133" s="136" t="s">
        <v>8</v>
      </c>
      <c r="C133" s="364"/>
      <c r="D133" s="364"/>
      <c r="E133" s="364"/>
      <c r="F133" s="370"/>
      <c r="G133" s="363"/>
      <c r="H133" s="64">
        <f t="shared" si="12"/>
        <v>0.20688600000000001</v>
      </c>
      <c r="I133" s="364"/>
      <c r="J133" s="364"/>
      <c r="K133" s="364"/>
      <c r="L133" s="363"/>
      <c r="M133" s="363"/>
      <c r="N133" s="363"/>
      <c r="O133" s="37">
        <f>H133+I131+J131+K131</f>
        <v>0.35149300000000006</v>
      </c>
      <c r="P133" s="364"/>
      <c r="Q133" s="35">
        <f t="shared" si="13"/>
        <v>2.7300000000000001E-2</v>
      </c>
      <c r="R133" s="364"/>
      <c r="S133" s="37">
        <f>P131+Q133+R131</f>
        <v>4.4633000000000006E-2</v>
      </c>
      <c r="T133" s="287">
        <f>F131+O133+S133</f>
        <v>0.75615900000000014</v>
      </c>
    </row>
    <row r="134" spans="2:20" s="22" customFormat="1" x14ac:dyDescent="0.25">
      <c r="B134" s="136" t="s">
        <v>9</v>
      </c>
      <c r="C134" s="364"/>
      <c r="D134" s="364"/>
      <c r="E134" s="364"/>
      <c r="F134" s="370"/>
      <c r="G134" s="363"/>
      <c r="H134" s="64">
        <f t="shared" si="12"/>
        <v>0.207756</v>
      </c>
      <c r="I134" s="364"/>
      <c r="J134" s="364"/>
      <c r="K134" s="364"/>
      <c r="L134" s="363"/>
      <c r="M134" s="363"/>
      <c r="N134" s="363"/>
      <c r="O134" s="37">
        <f>H134+I131+J131+K131</f>
        <v>0.35236299999999998</v>
      </c>
      <c r="P134" s="364"/>
      <c r="Q134" s="35">
        <f t="shared" si="13"/>
        <v>2.2100000000000002E-2</v>
      </c>
      <c r="R134" s="364"/>
      <c r="S134" s="37">
        <f>P131+Q134+R131</f>
        <v>3.9432999999999996E-2</v>
      </c>
      <c r="T134" s="287">
        <f>F131+O134+S134</f>
        <v>0.75182900000000008</v>
      </c>
    </row>
    <row r="135" spans="2:20" s="22" customFormat="1" x14ac:dyDescent="0.25">
      <c r="B135" s="136" t="s">
        <v>10</v>
      </c>
      <c r="C135" s="364"/>
      <c r="D135" s="364"/>
      <c r="E135" s="364"/>
      <c r="F135" s="370"/>
      <c r="G135" s="363"/>
      <c r="H135" s="64">
        <f t="shared" si="12"/>
        <v>0.15523699999999999</v>
      </c>
      <c r="I135" s="364"/>
      <c r="J135" s="364"/>
      <c r="K135" s="364"/>
      <c r="L135" s="363"/>
      <c r="M135" s="363"/>
      <c r="N135" s="363"/>
      <c r="O135" s="37">
        <f>H135+I131+J131+K131</f>
        <v>0.299844</v>
      </c>
      <c r="P135" s="364"/>
      <c r="Q135" s="35">
        <f t="shared" si="13"/>
        <v>1.5800000000000002E-2</v>
      </c>
      <c r="R135" s="364"/>
      <c r="S135" s="37">
        <f>P131+Q135+R131</f>
        <v>3.3132999999999996E-2</v>
      </c>
      <c r="T135" s="287">
        <f>F131+O135+S135</f>
        <v>0.69301000000000001</v>
      </c>
    </row>
    <row r="136" spans="2:20" s="22" customFormat="1" x14ac:dyDescent="0.25">
      <c r="B136" s="140" t="s">
        <v>11</v>
      </c>
      <c r="C136" s="365"/>
      <c r="D136" s="365"/>
      <c r="E136" s="365"/>
      <c r="F136" s="371"/>
      <c r="G136" s="366"/>
      <c r="H136" s="68">
        <f t="shared" si="12"/>
        <v>7.8634000000000009E-2</v>
      </c>
      <c r="I136" s="365"/>
      <c r="J136" s="365"/>
      <c r="K136" s="365"/>
      <c r="L136" s="366"/>
      <c r="M136" s="366"/>
      <c r="N136" s="366"/>
      <c r="O136" s="69">
        <f>H136+I131+J131+K131</f>
        <v>0.22324099999999999</v>
      </c>
      <c r="P136" s="365"/>
      <c r="Q136" s="38">
        <f t="shared" si="13"/>
        <v>6.6E-3</v>
      </c>
      <c r="R136" s="365"/>
      <c r="S136" s="69">
        <f>P131+Q136+R131</f>
        <v>2.3932999999999999E-2</v>
      </c>
      <c r="T136" s="287">
        <f>F131+O136+S136</f>
        <v>0.60720700000000005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288"/>
    </row>
    <row r="138" spans="2:20" s="22" customFormat="1" x14ac:dyDescent="0.25">
      <c r="B138" s="136" t="s">
        <v>20</v>
      </c>
      <c r="C138" s="363" t="s">
        <v>26</v>
      </c>
      <c r="D138" s="363" t="s">
        <v>26</v>
      </c>
      <c r="E138" s="361">
        <f>D173</f>
        <v>63.36</v>
      </c>
      <c r="F138" s="359">
        <f>SUM(C138:E140)</f>
        <v>63.36</v>
      </c>
      <c r="G138" s="43">
        <f>I175</f>
        <v>3728.62</v>
      </c>
      <c r="H138" s="363" t="s">
        <v>26</v>
      </c>
      <c r="I138" s="363" t="s">
        <v>26</v>
      </c>
      <c r="J138" s="363" t="s">
        <v>26</v>
      </c>
      <c r="K138" s="363" t="s">
        <v>26</v>
      </c>
      <c r="L138" s="361">
        <f>I187</f>
        <v>0</v>
      </c>
      <c r="M138" s="361">
        <f>I188</f>
        <v>0</v>
      </c>
      <c r="N138" s="361">
        <f>I189</f>
        <v>-3632.24</v>
      </c>
      <c r="O138" s="45">
        <f>G138+L138+M138+N138</f>
        <v>96.380000000000109</v>
      </c>
      <c r="P138" s="363" t="s">
        <v>26</v>
      </c>
      <c r="Q138" s="361">
        <f>D193</f>
        <v>-26.13</v>
      </c>
      <c r="R138" s="363" t="s">
        <v>26</v>
      </c>
      <c r="S138" s="359">
        <f>Q138</f>
        <v>-26.13</v>
      </c>
      <c r="T138" s="289">
        <f>F138+O138+S138</f>
        <v>133.61000000000013</v>
      </c>
    </row>
    <row r="139" spans="2:20" s="22" customFormat="1" x14ac:dyDescent="0.25">
      <c r="B139" s="128" t="s">
        <v>18</v>
      </c>
      <c r="C139" s="364"/>
      <c r="D139" s="364"/>
      <c r="E139" s="361"/>
      <c r="F139" s="359"/>
      <c r="G139" s="43">
        <f t="shared" ref="G139:G140" si="14">I176</f>
        <v>4279.6399999999994</v>
      </c>
      <c r="H139" s="364"/>
      <c r="I139" s="364"/>
      <c r="J139" s="364"/>
      <c r="K139" s="364"/>
      <c r="L139" s="361"/>
      <c r="M139" s="361"/>
      <c r="N139" s="361"/>
      <c r="O139" s="138">
        <f>G139+L138+M138+N138</f>
        <v>647.39999999999964</v>
      </c>
      <c r="P139" s="364"/>
      <c r="Q139" s="361"/>
      <c r="R139" s="364"/>
      <c r="S139" s="359"/>
      <c r="T139" s="290">
        <f>F138+O139+S138</f>
        <v>684.62999999999965</v>
      </c>
    </row>
    <row r="140" spans="2:20" s="22" customFormat="1" x14ac:dyDescent="0.25">
      <c r="B140" s="134" t="s">
        <v>19</v>
      </c>
      <c r="C140" s="365"/>
      <c r="D140" s="365"/>
      <c r="E140" s="362"/>
      <c r="F140" s="360"/>
      <c r="G140" s="46">
        <f t="shared" si="14"/>
        <v>5089.74</v>
      </c>
      <c r="H140" s="365"/>
      <c r="I140" s="365"/>
      <c r="J140" s="365"/>
      <c r="K140" s="365"/>
      <c r="L140" s="362"/>
      <c r="M140" s="362"/>
      <c r="N140" s="362"/>
      <c r="O140" s="139">
        <f>G140+L138+M138+N138</f>
        <v>1457.5</v>
      </c>
      <c r="P140" s="365"/>
      <c r="Q140" s="362"/>
      <c r="R140" s="365"/>
      <c r="S140" s="360"/>
      <c r="T140" s="291">
        <f>F138+O140+S138</f>
        <v>1494.7299999999998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300"/>
    </row>
    <row r="163" spans="2:32" x14ac:dyDescent="0.25">
      <c r="B163" s="10"/>
      <c r="Z163" s="1"/>
      <c r="AA163" s="1"/>
      <c r="AB163" s="1"/>
      <c r="AC163" s="1"/>
      <c r="AD163" s="1"/>
      <c r="AE163" s="1"/>
      <c r="AF163" s="1"/>
    </row>
    <row r="164" spans="2:32" x14ac:dyDescent="0.25">
      <c r="B164" s="10"/>
      <c r="Z164" s="1"/>
      <c r="AA164" s="1"/>
      <c r="AB164" s="1"/>
      <c r="AC164" s="1"/>
      <c r="AD164" s="1"/>
      <c r="AE164" s="1"/>
      <c r="AF164" s="1"/>
    </row>
    <row r="165" spans="2:32" x14ac:dyDescent="0.25">
      <c r="B165" s="10"/>
      <c r="Z165" s="1"/>
      <c r="AA165" s="1"/>
      <c r="AB165" s="1"/>
      <c r="AC165" s="1"/>
      <c r="AD165" s="1"/>
      <c r="AE165" s="1"/>
      <c r="AF165" s="1"/>
    </row>
    <row r="166" spans="2:32" x14ac:dyDescent="0.25">
      <c r="B166" s="10"/>
      <c r="Z166" s="1"/>
      <c r="AA166" s="1"/>
      <c r="AB166" s="1"/>
      <c r="AC166" s="1"/>
      <c r="AD166" s="1"/>
      <c r="AE166" s="1"/>
      <c r="AF166" s="1"/>
    </row>
    <row r="167" spans="2:32" x14ac:dyDescent="0.25">
      <c r="B167" s="10"/>
      <c r="Z167" s="1"/>
      <c r="AA167" s="1"/>
      <c r="AB167" s="1"/>
      <c r="AC167" s="1"/>
      <c r="AD167" s="1"/>
      <c r="AE167" s="1"/>
      <c r="AF167" s="1"/>
    </row>
    <row r="168" spans="2:32" x14ac:dyDescent="0.25">
      <c r="B168" s="10"/>
      <c r="Z168" s="1"/>
      <c r="AA168" s="1"/>
      <c r="AB168" s="1"/>
      <c r="AC168" s="1"/>
      <c r="AD168" s="1"/>
      <c r="AE168" s="1"/>
      <c r="AF168" s="1"/>
    </row>
    <row r="169" spans="2:32" x14ac:dyDescent="0.25">
      <c r="B169" s="10"/>
      <c r="Z169" s="1"/>
      <c r="AA169" s="1"/>
      <c r="AB169" s="1"/>
      <c r="AC169" s="1"/>
      <c r="AD169" s="1"/>
      <c r="AE169" s="1"/>
      <c r="AF169" s="1"/>
    </row>
    <row r="170" spans="2:32" s="117" customFormat="1" x14ac:dyDescent="0.25">
      <c r="B170" s="116"/>
      <c r="T170" s="308"/>
    </row>
    <row r="171" spans="2:32" s="117" customFormat="1" ht="12.75" customHeight="1" x14ac:dyDescent="0.25">
      <c r="B171" s="118" t="s">
        <v>13</v>
      </c>
      <c r="C171" s="119">
        <v>7.9826389999999998</v>
      </c>
      <c r="T171" s="308"/>
    </row>
    <row r="172" spans="2:32" s="117" customFormat="1" ht="12.75" customHeight="1" x14ac:dyDescent="0.25">
      <c r="B172" s="118" t="s">
        <v>14</v>
      </c>
      <c r="C172" s="119">
        <v>1.1577310000000001</v>
      </c>
      <c r="T172" s="308"/>
    </row>
    <row r="173" spans="2:32" s="117" customFormat="1" ht="12.75" customHeight="1" x14ac:dyDescent="0.25">
      <c r="B173" s="120" t="s">
        <v>0</v>
      </c>
      <c r="C173" s="121">
        <v>7.9459999999999999E-3</v>
      </c>
      <c r="D173" s="122">
        <v>63.36</v>
      </c>
      <c r="E173" s="122">
        <v>83.2</v>
      </c>
      <c r="T173" s="308"/>
    </row>
    <row r="174" spans="2:32" s="117" customFormat="1" ht="12.75" customHeight="1" x14ac:dyDescent="0.25">
      <c r="B174" s="116"/>
      <c r="T174" s="308"/>
    </row>
    <row r="175" spans="2:32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2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3.348017</v>
      </c>
      <c r="D184" s="119">
        <v>3.348017</v>
      </c>
      <c r="E184" s="119">
        <v>3.348017</v>
      </c>
      <c r="F184" s="119">
        <v>3.348017</v>
      </c>
      <c r="G184" s="119">
        <v>3.348017</v>
      </c>
      <c r="H184" s="119">
        <v>3.348017</v>
      </c>
      <c r="I184" s="119">
        <v>3.348017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-26.13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4.6379999999999998E-3</v>
      </c>
      <c r="T199" s="308"/>
    </row>
    <row r="200" spans="2:20" s="117" customFormat="1" x14ac:dyDescent="0.25">
      <c r="B200" s="116"/>
      <c r="T200" s="308"/>
    </row>
  </sheetData>
  <mergeCells count="232">
    <mergeCell ref="B8:T8"/>
    <mergeCell ref="T37:T39"/>
    <mergeCell ref="T55:T57"/>
    <mergeCell ref="T73:T75"/>
    <mergeCell ref="T91:T93"/>
    <mergeCell ref="T109:T111"/>
    <mergeCell ref="T19:T21"/>
    <mergeCell ref="M138:M140"/>
    <mergeCell ref="N138:N140"/>
    <mergeCell ref="P138:P140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T127:T129"/>
    <mergeCell ref="L138:L140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A474F-07E7-4A91-A75C-80C7F7E5C67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5" width="9.1796875" style="145"/>
    <col min="26" max="32" width="9.1796875" style="146"/>
    <col min="33" max="16384" width="9.1796875" style="145"/>
  </cols>
  <sheetData>
    <row r="1" spans="2:32" s="141" customFormat="1" x14ac:dyDescent="0.25">
      <c r="B1" s="141" t="s">
        <v>12</v>
      </c>
      <c r="T1" s="282"/>
    </row>
    <row r="2" spans="2:32" s="141" customFormat="1" ht="15" customHeight="1" x14ac:dyDescent="0.25">
      <c r="B2" s="142" t="s">
        <v>51</v>
      </c>
      <c r="C2" s="142"/>
      <c r="D2" s="142"/>
      <c r="E2" s="142"/>
      <c r="T2" s="282"/>
    </row>
    <row r="3" spans="2:32" s="141" customFormat="1" ht="15" customHeight="1" x14ac:dyDescent="0.25">
      <c r="B3" s="143" t="s">
        <v>45</v>
      </c>
      <c r="C3" s="142"/>
      <c r="D3" s="142"/>
      <c r="E3" s="142"/>
      <c r="T3" s="282"/>
    </row>
    <row r="4" spans="2:32" s="141" customFormat="1" ht="15" customHeight="1" x14ac:dyDescent="0.25">
      <c r="B4" s="277" t="s">
        <v>69</v>
      </c>
      <c r="C4" s="142"/>
      <c r="D4" s="142"/>
      <c r="E4" s="142"/>
      <c r="T4" s="282"/>
    </row>
    <row r="5" spans="2:32" ht="15" customHeight="1" x14ac:dyDescent="0.25">
      <c r="B5" s="144"/>
      <c r="C5" s="144"/>
      <c r="D5" s="144"/>
      <c r="E5" s="144"/>
    </row>
    <row r="6" spans="2:32" ht="15" customHeight="1" x14ac:dyDescent="0.25">
      <c r="B6" s="147" t="s">
        <v>62</v>
      </c>
      <c r="C6" s="144"/>
      <c r="D6" s="144"/>
      <c r="E6" s="144"/>
      <c r="O6" s="327" t="s">
        <v>50</v>
      </c>
    </row>
    <row r="7" spans="2:32" s="150" customFormat="1" ht="15" customHeight="1" x14ac:dyDescent="0.25">
      <c r="B7" s="148"/>
      <c r="C7" s="149"/>
      <c r="D7" s="149"/>
      <c r="E7" s="149"/>
      <c r="T7" s="233"/>
      <c r="Z7" s="151"/>
      <c r="AA7" s="151"/>
      <c r="AB7" s="151"/>
      <c r="AC7" s="151"/>
      <c r="AD7" s="151"/>
      <c r="AE7" s="151"/>
      <c r="AF7" s="151"/>
    </row>
    <row r="8" spans="2:32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Z8" s="151"/>
      <c r="AA8" s="151"/>
      <c r="AB8" s="151"/>
      <c r="AC8" s="151"/>
      <c r="AD8" s="151"/>
      <c r="AE8" s="151"/>
      <c r="AF8" s="151"/>
    </row>
    <row r="9" spans="2:32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2"/>
    </row>
    <row r="10" spans="2:32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2"/>
    </row>
    <row r="11" spans="2:32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4"/>
    </row>
    <row r="12" spans="2:32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Z12" s="145"/>
      <c r="AA12" s="145"/>
      <c r="AB12" s="145"/>
      <c r="AC12" s="145"/>
      <c r="AD12" s="145"/>
      <c r="AE12" s="145"/>
      <c r="AF12" s="145"/>
    </row>
    <row r="13" spans="2:32" ht="12.75" customHeight="1" x14ac:dyDescent="0.25"/>
    <row r="14" spans="2:32" s="168" customFormat="1" ht="15" customHeight="1" x14ac:dyDescent="0.25">
      <c r="B14" s="166" t="s">
        <v>37</v>
      </c>
      <c r="C14" s="167"/>
      <c r="D14" s="167"/>
      <c r="E14" s="167"/>
      <c r="O14" s="169"/>
      <c r="T14" s="285"/>
    </row>
    <row r="15" spans="2:32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5"/>
    </row>
    <row r="16" spans="2:32" s="168" customFormat="1" ht="15" customHeight="1" x14ac:dyDescent="0.25">
      <c r="B16" s="171" t="s">
        <v>63</v>
      </c>
      <c r="C16" s="167"/>
      <c r="D16" s="167"/>
      <c r="E16" s="167"/>
      <c r="O16" s="169"/>
      <c r="T16" s="285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67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68"/>
    </row>
    <row r="21" spans="2:20" s="185" customFormat="1" ht="15" customHeight="1" x14ac:dyDescent="0.25">
      <c r="B21" s="261" t="s">
        <v>62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69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6"/>
    </row>
    <row r="23" spans="2:20" s="141" customFormat="1" ht="12.75" customHeight="1" x14ac:dyDescent="0.25">
      <c r="B23" s="266" t="s">
        <v>22</v>
      </c>
      <c r="C23" s="335">
        <f>ROUND(B15*C171,6)</f>
        <v>0.29788900000000001</v>
      </c>
      <c r="D23" s="335">
        <f>ROUND(B15*C172,6)</f>
        <v>4.4595999999999997E-2</v>
      </c>
      <c r="E23" s="335">
        <f>C173</f>
        <v>7.9459999999999999E-3</v>
      </c>
      <c r="F23" s="337">
        <f>SUM(C23:E28)</f>
        <v>0.35043100000000005</v>
      </c>
      <c r="G23" s="339" t="s">
        <v>26</v>
      </c>
      <c r="H23" s="194">
        <f t="shared" ref="H23:H28" si="0">C178</f>
        <v>0</v>
      </c>
      <c r="I23" s="335">
        <f>ROUND(B15*C184,6)</f>
        <v>0.128966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0.14460699999999999</v>
      </c>
      <c r="P23" s="335">
        <f>C192</f>
        <v>1.2695E-2</v>
      </c>
      <c r="Q23" s="193">
        <f t="shared" ref="Q23:Q28" si="1">C193</f>
        <v>0</v>
      </c>
      <c r="R23" s="335">
        <f>C199</f>
        <v>4.6379999999999998E-3</v>
      </c>
      <c r="S23" s="187">
        <f>+P23+Q23+R23</f>
        <v>1.7333000000000001E-2</v>
      </c>
      <c r="T23" s="287">
        <f>F23+O23+S23</f>
        <v>0.51237100000000002</v>
      </c>
    </row>
    <row r="24" spans="2:20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0.239398</v>
      </c>
      <c r="P24" s="335"/>
      <c r="Q24" s="193">
        <f t="shared" si="1"/>
        <v>4.6199999999999998E-2</v>
      </c>
      <c r="R24" s="335"/>
      <c r="S24" s="187">
        <f>+P23+Q24+R23</f>
        <v>6.3532999999999992E-2</v>
      </c>
      <c r="T24" s="287">
        <f>F23+O24+S24</f>
        <v>0.653362</v>
      </c>
    </row>
    <row r="25" spans="2:20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0.23136699999999999</v>
      </c>
      <c r="P25" s="335"/>
      <c r="Q25" s="193">
        <f t="shared" si="1"/>
        <v>2.7300000000000001E-2</v>
      </c>
      <c r="R25" s="335"/>
      <c r="S25" s="187">
        <f>+P23+Q25+R23</f>
        <v>4.4633000000000006E-2</v>
      </c>
      <c r="T25" s="287">
        <f>F23+O25+S25</f>
        <v>0.62643100000000007</v>
      </c>
    </row>
    <row r="26" spans="2:20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0.23173199999999999</v>
      </c>
      <c r="P26" s="335"/>
      <c r="Q26" s="193">
        <f t="shared" si="1"/>
        <v>2.2100000000000002E-2</v>
      </c>
      <c r="R26" s="335"/>
      <c r="S26" s="187">
        <f>+P23+Q26+R23</f>
        <v>3.9432999999999996E-2</v>
      </c>
      <c r="T26" s="287">
        <f>F23+O26+S26</f>
        <v>0.62159600000000004</v>
      </c>
    </row>
    <row r="27" spans="2:20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0.20970699999999998</v>
      </c>
      <c r="P27" s="335"/>
      <c r="Q27" s="193">
        <f t="shared" si="1"/>
        <v>1.5800000000000002E-2</v>
      </c>
      <c r="R27" s="335"/>
      <c r="S27" s="187">
        <f>+P23+Q27+R23</f>
        <v>3.3132999999999996E-2</v>
      </c>
      <c r="T27" s="287">
        <f>F23+O27+S27</f>
        <v>0.59327099999999999</v>
      </c>
    </row>
    <row r="28" spans="2:20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0.17758299999999999</v>
      </c>
      <c r="P28" s="336"/>
      <c r="Q28" s="195">
        <f t="shared" si="1"/>
        <v>6.6E-3</v>
      </c>
      <c r="R28" s="336"/>
      <c r="S28" s="187">
        <f>+P23+Q28+R23</f>
        <v>2.3932999999999999E-2</v>
      </c>
      <c r="T28" s="287">
        <f>F23+O28+S28</f>
        <v>0.55194699999999997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8"/>
    </row>
    <row r="30" spans="2:20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63.36</v>
      </c>
      <c r="F30" s="343">
        <f>SUM(C30:E32)</f>
        <v>63.36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-26.13</v>
      </c>
      <c r="R30" s="339" t="s">
        <v>26</v>
      </c>
      <c r="S30" s="343">
        <f>Q30</f>
        <v>-26.13</v>
      </c>
      <c r="T30" s="289">
        <f>F30+O30+S30</f>
        <v>115.23000000000002</v>
      </c>
    </row>
    <row r="31" spans="2:20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290">
        <f>F30+O31+S30</f>
        <v>575.16000000000008</v>
      </c>
    </row>
    <row r="32" spans="2:20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291">
        <f>F30+O32+S30</f>
        <v>1175.08</v>
      </c>
    </row>
    <row r="33" spans="2:20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2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67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68"/>
    </row>
    <row r="39" spans="2:20" s="141" customFormat="1" ht="15" customHeight="1" x14ac:dyDescent="0.25">
      <c r="B39" s="261" t="s">
        <v>62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69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6"/>
    </row>
    <row r="41" spans="2:20" s="141" customFormat="1" x14ac:dyDescent="0.25">
      <c r="B41" s="266" t="s">
        <v>22</v>
      </c>
      <c r="C41" s="335">
        <f>ROUND(B15*C171,6)</f>
        <v>0.29788900000000001</v>
      </c>
      <c r="D41" s="335">
        <f>ROUND(B15*C172,6)</f>
        <v>4.4595999999999997E-2</v>
      </c>
      <c r="E41" s="335">
        <f>C173</f>
        <v>7.9459999999999999E-3</v>
      </c>
      <c r="F41" s="347">
        <f>SUM(C41:E46)</f>
        <v>0.35043100000000005</v>
      </c>
      <c r="G41" s="339" t="s">
        <v>26</v>
      </c>
      <c r="H41" s="225">
        <f t="shared" ref="H41:H46" si="2">D178</f>
        <v>0</v>
      </c>
      <c r="I41" s="335">
        <f>ROUND(B15*D184,6)</f>
        <v>0.128966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0.14460699999999999</v>
      </c>
      <c r="P41" s="354">
        <f>C192</f>
        <v>1.2695E-2</v>
      </c>
      <c r="Q41" s="226">
        <f t="shared" ref="Q41:Q46" si="3">C193</f>
        <v>0</v>
      </c>
      <c r="R41" s="335">
        <f>C199</f>
        <v>4.6379999999999998E-3</v>
      </c>
      <c r="S41" s="187">
        <f>+P41+Q41+R41</f>
        <v>1.7333000000000001E-2</v>
      </c>
      <c r="T41" s="287">
        <f>F41+O41+S41</f>
        <v>0.51237100000000002</v>
      </c>
    </row>
    <row r="42" spans="2:20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0.21443099999999998</v>
      </c>
      <c r="P42" s="354"/>
      <c r="Q42" s="226">
        <f t="shared" si="3"/>
        <v>4.6199999999999998E-2</v>
      </c>
      <c r="R42" s="335"/>
      <c r="S42" s="187">
        <f>+P41+Q42+R41</f>
        <v>6.3532999999999992E-2</v>
      </c>
      <c r="T42" s="287">
        <f>F41+O42+S42</f>
        <v>0.62839499999999993</v>
      </c>
    </row>
    <row r="43" spans="2:20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0.20851600000000001</v>
      </c>
      <c r="P43" s="354"/>
      <c r="Q43" s="226">
        <f t="shared" si="3"/>
        <v>2.7300000000000001E-2</v>
      </c>
      <c r="R43" s="335"/>
      <c r="S43" s="187">
        <f>+P41+Q43+R41</f>
        <v>4.4633000000000006E-2</v>
      </c>
      <c r="T43" s="287">
        <f>F41+O43+S43</f>
        <v>0.60358000000000012</v>
      </c>
    </row>
    <row r="44" spans="2:20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0.20878499999999997</v>
      </c>
      <c r="P44" s="354"/>
      <c r="Q44" s="226">
        <f t="shared" si="3"/>
        <v>2.2100000000000002E-2</v>
      </c>
      <c r="R44" s="335"/>
      <c r="S44" s="187">
        <f>+P41+Q44+R41</f>
        <v>3.9432999999999996E-2</v>
      </c>
      <c r="T44" s="287">
        <f>F41+O44+S44</f>
        <v>0.59864899999999999</v>
      </c>
    </row>
    <row r="45" spans="2:20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0.19256099999999998</v>
      </c>
      <c r="P45" s="354"/>
      <c r="Q45" s="226">
        <f t="shared" si="3"/>
        <v>1.5800000000000002E-2</v>
      </c>
      <c r="R45" s="335"/>
      <c r="S45" s="187">
        <f>+P41+Q45+R41</f>
        <v>3.3132999999999996E-2</v>
      </c>
      <c r="T45" s="287">
        <f>F41+O45+S45</f>
        <v>0.576125</v>
      </c>
    </row>
    <row r="46" spans="2:20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0.16889799999999999</v>
      </c>
      <c r="P46" s="355"/>
      <c r="Q46" s="227">
        <f t="shared" si="3"/>
        <v>6.6E-3</v>
      </c>
      <c r="R46" s="336"/>
      <c r="S46" s="187">
        <f>+P41+Q46+R41</f>
        <v>2.3932999999999999E-2</v>
      </c>
      <c r="T46" s="287">
        <f>F41+O46+S46</f>
        <v>0.54326200000000002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8"/>
    </row>
    <row r="48" spans="2:20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63.36</v>
      </c>
      <c r="F48" s="343">
        <f>SUM(C48:E50)</f>
        <v>63.36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-26.13</v>
      </c>
      <c r="R48" s="339" t="s">
        <v>26</v>
      </c>
      <c r="S48" s="343">
        <f>Q48</f>
        <v>-26.13</v>
      </c>
      <c r="T48" s="289">
        <f>F48+O48+S48</f>
        <v>104.43</v>
      </c>
    </row>
    <row r="49" spans="2:32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290">
        <f>F48+O49+S48</f>
        <v>506.78</v>
      </c>
    </row>
    <row r="50" spans="2:32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291">
        <f>F48+O50+S48</f>
        <v>1012.16</v>
      </c>
    </row>
    <row r="51" spans="2:32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</row>
    <row r="52" spans="2:32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2"/>
    </row>
    <row r="53" spans="2:32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Z53" s="151"/>
      <c r="AA53" s="151"/>
      <c r="AB53" s="151"/>
      <c r="AC53" s="151"/>
      <c r="AD53" s="151"/>
      <c r="AE53" s="151"/>
      <c r="AF53" s="151"/>
    </row>
    <row r="54" spans="2:32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Z54" s="151"/>
      <c r="AA54" s="151"/>
      <c r="AB54" s="151"/>
      <c r="AC54" s="151"/>
      <c r="AD54" s="151"/>
      <c r="AE54" s="151"/>
      <c r="AF54" s="151"/>
    </row>
    <row r="55" spans="2:32" s="155" customFormat="1" ht="15" customHeight="1" x14ac:dyDescent="0.25">
      <c r="B55" s="124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67" t="s">
        <v>7</v>
      </c>
    </row>
    <row r="56" spans="2:32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68"/>
    </row>
    <row r="57" spans="2:32" s="141" customFormat="1" ht="15" customHeight="1" x14ac:dyDescent="0.25">
      <c r="B57" s="261" t="s">
        <v>62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69"/>
    </row>
    <row r="58" spans="2:32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6"/>
    </row>
    <row r="59" spans="2:32" s="141" customFormat="1" x14ac:dyDescent="0.25">
      <c r="B59" s="266" t="s">
        <v>22</v>
      </c>
      <c r="C59" s="335">
        <f>ROUND(B15*C171,6)</f>
        <v>0.29788900000000001</v>
      </c>
      <c r="D59" s="335">
        <f>ROUND(B15*C172,6)</f>
        <v>4.4595999999999997E-2</v>
      </c>
      <c r="E59" s="335">
        <f>C173</f>
        <v>7.9459999999999999E-3</v>
      </c>
      <c r="F59" s="337">
        <f>SUM(C59:E64)</f>
        <v>0.35043100000000005</v>
      </c>
      <c r="G59" s="339" t="s">
        <v>26</v>
      </c>
      <c r="H59" s="240">
        <f t="shared" ref="H59:H64" si="4">E178</f>
        <v>0</v>
      </c>
      <c r="I59" s="335">
        <f>ROUND(B15*E184,6)</f>
        <v>0.128966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0.14460699999999999</v>
      </c>
      <c r="P59" s="354">
        <f>C192</f>
        <v>1.2695E-2</v>
      </c>
      <c r="Q59" s="193">
        <f t="shared" ref="Q59:Q64" si="5">C193</f>
        <v>0</v>
      </c>
      <c r="R59" s="335">
        <f>C199</f>
        <v>4.6379999999999998E-3</v>
      </c>
      <c r="S59" s="187">
        <f>+P59+Q59+R59</f>
        <v>1.7333000000000001E-2</v>
      </c>
      <c r="T59" s="287">
        <f>F59+O59+S59</f>
        <v>0.51237100000000002</v>
      </c>
    </row>
    <row r="60" spans="2:32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0.24013199999999998</v>
      </c>
      <c r="P60" s="354"/>
      <c r="Q60" s="193">
        <f t="shared" si="5"/>
        <v>4.6199999999999998E-2</v>
      </c>
      <c r="R60" s="335"/>
      <c r="S60" s="187">
        <f>+P59+Q60+R59</f>
        <v>6.3532999999999992E-2</v>
      </c>
      <c r="T60" s="287">
        <f>F59+O60+S60</f>
        <v>0.65409600000000001</v>
      </c>
    </row>
    <row r="61" spans="2:32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0.23203899999999997</v>
      </c>
      <c r="P61" s="354"/>
      <c r="Q61" s="193">
        <f t="shared" si="5"/>
        <v>2.7300000000000001E-2</v>
      </c>
      <c r="R61" s="335"/>
      <c r="S61" s="187">
        <f>+P59+Q61+R59</f>
        <v>4.4633000000000006E-2</v>
      </c>
      <c r="T61" s="287">
        <f>F59+O61+S61</f>
        <v>0.62710300000000008</v>
      </c>
    </row>
    <row r="62" spans="2:32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0.23240699999999997</v>
      </c>
      <c r="P62" s="354"/>
      <c r="Q62" s="193">
        <f t="shared" si="5"/>
        <v>2.2100000000000002E-2</v>
      </c>
      <c r="R62" s="335"/>
      <c r="S62" s="187">
        <f>+P59+Q62+R59</f>
        <v>3.9432999999999996E-2</v>
      </c>
      <c r="T62" s="287">
        <f>F59+O62+S62</f>
        <v>0.62227100000000002</v>
      </c>
    </row>
    <row r="63" spans="2:32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0.21021199999999998</v>
      </c>
      <c r="P63" s="354"/>
      <c r="Q63" s="193">
        <f t="shared" si="5"/>
        <v>1.5800000000000002E-2</v>
      </c>
      <c r="R63" s="335"/>
      <c r="S63" s="187">
        <f>+P59+Q63+R59</f>
        <v>3.3132999999999996E-2</v>
      </c>
      <c r="T63" s="287">
        <f>F59+O63+S63</f>
        <v>0.59377599999999997</v>
      </c>
    </row>
    <row r="64" spans="2:32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0.177838</v>
      </c>
      <c r="P64" s="355"/>
      <c r="Q64" s="195">
        <f t="shared" si="5"/>
        <v>6.6E-3</v>
      </c>
      <c r="R64" s="336"/>
      <c r="S64" s="187">
        <f>+P59+Q64+R59</f>
        <v>2.3932999999999999E-2</v>
      </c>
      <c r="T64" s="287">
        <f>F59+O64+S64</f>
        <v>0.55220200000000008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8"/>
    </row>
    <row r="66" spans="2:20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63.36</v>
      </c>
      <c r="F66" s="343">
        <f>SUM(C66:E68)</f>
        <v>63.36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-26.13</v>
      </c>
      <c r="R66" s="339" t="s">
        <v>26</v>
      </c>
      <c r="S66" s="343">
        <f>Q66</f>
        <v>-26.13</v>
      </c>
      <c r="T66" s="289">
        <f>F66+O66+S66</f>
        <v>110.62</v>
      </c>
    </row>
    <row r="67" spans="2:20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290">
        <f>F66+O67+S66</f>
        <v>505.68000000000006</v>
      </c>
    </row>
    <row r="68" spans="2:20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291">
        <f>F66+O68+S66</f>
        <v>1190.1599999999999</v>
      </c>
    </row>
    <row r="69" spans="2:20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2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67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68"/>
    </row>
    <row r="75" spans="2:20" s="141" customFormat="1" ht="15" customHeight="1" x14ac:dyDescent="0.25">
      <c r="B75" s="261" t="s">
        <v>62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69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6"/>
    </row>
    <row r="77" spans="2:20" s="141" customFormat="1" x14ac:dyDescent="0.25">
      <c r="B77" s="266" t="s">
        <v>22</v>
      </c>
      <c r="C77" s="335">
        <f>ROUND(B15*C171,6)</f>
        <v>0.29788900000000001</v>
      </c>
      <c r="D77" s="335">
        <f>ROUND(B15*C172,6)</f>
        <v>4.4595999999999997E-2</v>
      </c>
      <c r="E77" s="335">
        <f>C173</f>
        <v>7.9459999999999999E-3</v>
      </c>
      <c r="F77" s="337">
        <f>SUM(C77:E82)</f>
        <v>0.35043100000000005</v>
      </c>
      <c r="G77" s="339" t="s">
        <v>26</v>
      </c>
      <c r="H77" s="240">
        <f t="shared" ref="H77:H82" si="6">F178</f>
        <v>0</v>
      </c>
      <c r="I77" s="335">
        <f>ROUND(B15*F184,6)</f>
        <v>0.128966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0.14460699999999999</v>
      </c>
      <c r="P77" s="354">
        <f>C192</f>
        <v>1.2695E-2</v>
      </c>
      <c r="Q77" s="193">
        <f t="shared" ref="Q77:Q82" si="7">C193</f>
        <v>0</v>
      </c>
      <c r="R77" s="335">
        <f>C199</f>
        <v>4.6379999999999998E-3</v>
      </c>
      <c r="S77" s="187">
        <f>+P77+Q77+R77</f>
        <v>1.7333000000000001E-2</v>
      </c>
      <c r="T77" s="287">
        <f>F77+O77+S77</f>
        <v>0.51237100000000002</v>
      </c>
    </row>
    <row r="78" spans="2:20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0.26189899999999999</v>
      </c>
      <c r="P78" s="354"/>
      <c r="Q78" s="193">
        <f t="shared" si="7"/>
        <v>4.6199999999999998E-2</v>
      </c>
      <c r="R78" s="335"/>
      <c r="S78" s="187">
        <f>+P77+Q78+R77</f>
        <v>6.3532999999999992E-2</v>
      </c>
      <c r="T78" s="287">
        <f>F77+O78+S78</f>
        <v>0.67586299999999999</v>
      </c>
    </row>
    <row r="79" spans="2:20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0.25196099999999999</v>
      </c>
      <c r="P79" s="354"/>
      <c r="Q79" s="193">
        <f t="shared" si="7"/>
        <v>2.7300000000000001E-2</v>
      </c>
      <c r="R79" s="335"/>
      <c r="S79" s="187">
        <f>+P77+Q79+R77</f>
        <v>4.4633000000000006E-2</v>
      </c>
      <c r="T79" s="287">
        <f>F77+O79+S79</f>
        <v>0.64702500000000007</v>
      </c>
    </row>
    <row r="80" spans="2:20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0.252413</v>
      </c>
      <c r="P80" s="354"/>
      <c r="Q80" s="193">
        <f t="shared" si="7"/>
        <v>2.2100000000000002E-2</v>
      </c>
      <c r="R80" s="335"/>
      <c r="S80" s="187">
        <f>+P77+Q80+R77</f>
        <v>3.9432999999999996E-2</v>
      </c>
      <c r="T80" s="287">
        <f>F77+O80+S80</f>
        <v>0.64227699999999999</v>
      </c>
    </row>
    <row r="81" spans="2:20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0.22516099999999997</v>
      </c>
      <c r="P81" s="354"/>
      <c r="Q81" s="193">
        <f t="shared" si="7"/>
        <v>1.5800000000000002E-2</v>
      </c>
      <c r="R81" s="335"/>
      <c r="S81" s="187">
        <f>+P77+Q81+R77</f>
        <v>3.3132999999999996E-2</v>
      </c>
      <c r="T81" s="287">
        <f>F77+O81+S81</f>
        <v>0.60872499999999996</v>
      </c>
    </row>
    <row r="82" spans="2:20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0.18541099999999999</v>
      </c>
      <c r="P82" s="355"/>
      <c r="Q82" s="195">
        <f t="shared" si="7"/>
        <v>6.6E-3</v>
      </c>
      <c r="R82" s="336"/>
      <c r="S82" s="187">
        <f>+P77+Q82+R77</f>
        <v>2.3932999999999999E-2</v>
      </c>
      <c r="T82" s="287">
        <f>F77+O82+S82</f>
        <v>0.55977500000000002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8"/>
    </row>
    <row r="84" spans="2:20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63.36</v>
      </c>
      <c r="F84" s="343">
        <f>SUM(C84:E86)</f>
        <v>63.36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-26.13</v>
      </c>
      <c r="R84" s="339" t="s">
        <v>26</v>
      </c>
      <c r="S84" s="343">
        <f>Q84</f>
        <v>-26.13</v>
      </c>
      <c r="T84" s="289">
        <f>F84+O84+S84</f>
        <v>103.11000000000001</v>
      </c>
    </row>
    <row r="85" spans="2:20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290">
        <f>F84+O85+S84</f>
        <v>497.32000000000005</v>
      </c>
    </row>
    <row r="86" spans="2:20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291">
        <f>F84+O86+S84</f>
        <v>997.7700000000001</v>
      </c>
    </row>
    <row r="87" spans="2:20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2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67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68"/>
    </row>
    <row r="93" spans="2:20" s="141" customFormat="1" ht="15" customHeight="1" x14ac:dyDescent="0.25">
      <c r="B93" s="261" t="s">
        <v>62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69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6"/>
    </row>
    <row r="95" spans="2:20" s="141" customFormat="1" x14ac:dyDescent="0.25">
      <c r="B95" s="266" t="s">
        <v>22</v>
      </c>
      <c r="C95" s="335">
        <f>ROUND(B15*C171,6)</f>
        <v>0.29788900000000001</v>
      </c>
      <c r="D95" s="335">
        <f>ROUND(B15*C172,6)</f>
        <v>4.4595999999999997E-2</v>
      </c>
      <c r="E95" s="335">
        <f>C173</f>
        <v>7.9459999999999999E-3</v>
      </c>
      <c r="F95" s="337">
        <f>SUM(C95:E100)</f>
        <v>0.35043100000000005</v>
      </c>
      <c r="G95" s="339" t="s">
        <v>26</v>
      </c>
      <c r="H95" s="193">
        <f t="shared" ref="H95:H100" si="8">G178</f>
        <v>0</v>
      </c>
      <c r="I95" s="335">
        <f>ROUND(B15*G184,6)</f>
        <v>0.128966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0.14460699999999999</v>
      </c>
      <c r="P95" s="335">
        <f>C192</f>
        <v>1.2695E-2</v>
      </c>
      <c r="Q95" s="193">
        <f t="shared" ref="Q95:Q100" si="9">C193</f>
        <v>0</v>
      </c>
      <c r="R95" s="335">
        <f>C199</f>
        <v>4.6379999999999998E-3</v>
      </c>
      <c r="S95" s="187">
        <f>+P95+Q95+R95</f>
        <v>1.7333000000000001E-2</v>
      </c>
      <c r="T95" s="287">
        <f>F95+O95+S95</f>
        <v>0.51237100000000002</v>
      </c>
    </row>
    <row r="96" spans="2:20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0.31003800000000004</v>
      </c>
      <c r="P96" s="335"/>
      <c r="Q96" s="193">
        <f t="shared" si="9"/>
        <v>4.6199999999999998E-2</v>
      </c>
      <c r="R96" s="335"/>
      <c r="S96" s="187">
        <f>+P95+Q96+R95</f>
        <v>6.3532999999999992E-2</v>
      </c>
      <c r="T96" s="287">
        <f>F95+O96+S96</f>
        <v>0.72400200000000003</v>
      </c>
    </row>
    <row r="97" spans="2:20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0.29602200000000001</v>
      </c>
      <c r="P97" s="335"/>
      <c r="Q97" s="193">
        <f t="shared" si="9"/>
        <v>2.7300000000000001E-2</v>
      </c>
      <c r="R97" s="335"/>
      <c r="S97" s="187">
        <f>+P95+Q97+R95</f>
        <v>4.4633000000000006E-2</v>
      </c>
      <c r="T97" s="287">
        <f>F95+O97+S97</f>
        <v>0.69108600000000009</v>
      </c>
    </row>
    <row r="98" spans="2:20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0.29665900000000001</v>
      </c>
      <c r="P98" s="335"/>
      <c r="Q98" s="193">
        <f t="shared" si="9"/>
        <v>2.2100000000000002E-2</v>
      </c>
      <c r="R98" s="335"/>
      <c r="S98" s="187">
        <f>+P95+Q98+R95</f>
        <v>3.9432999999999996E-2</v>
      </c>
      <c r="T98" s="287">
        <f>F95+O98+S98</f>
        <v>0.68652299999999999</v>
      </c>
    </row>
    <row r="99" spans="2:20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0.25822099999999998</v>
      </c>
      <c r="P99" s="335"/>
      <c r="Q99" s="193">
        <f t="shared" si="9"/>
        <v>1.5800000000000002E-2</v>
      </c>
      <c r="R99" s="335"/>
      <c r="S99" s="187">
        <f>+P95+Q99+R95</f>
        <v>3.3132999999999996E-2</v>
      </c>
      <c r="T99" s="287">
        <f>F95+O99+S99</f>
        <v>0.64178499999999994</v>
      </c>
    </row>
    <row r="100" spans="2:20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0.20215699999999998</v>
      </c>
      <c r="P100" s="336"/>
      <c r="Q100" s="193">
        <f t="shared" si="9"/>
        <v>6.6E-3</v>
      </c>
      <c r="R100" s="336"/>
      <c r="S100" s="187">
        <f>+P95+Q100+R95</f>
        <v>2.3932999999999999E-2</v>
      </c>
      <c r="T100" s="287">
        <f>F95+O100+S100</f>
        <v>0.57652100000000006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8"/>
    </row>
    <row r="102" spans="2:20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63.36</v>
      </c>
      <c r="F102" s="343">
        <f>SUM(C102:E104)</f>
        <v>63.36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-26.13</v>
      </c>
      <c r="R102" s="339" t="s">
        <v>26</v>
      </c>
      <c r="S102" s="343">
        <f>Q102</f>
        <v>-26.13</v>
      </c>
      <c r="T102" s="289">
        <f>F102+O102+S102</f>
        <v>121.4</v>
      </c>
    </row>
    <row r="103" spans="2:20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290">
        <f>F102+O103+S102</f>
        <v>632.62</v>
      </c>
    </row>
    <row r="104" spans="2:20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291">
        <f>F102+O104+S102</f>
        <v>1263.51</v>
      </c>
    </row>
    <row r="105" spans="2:20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2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67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68"/>
    </row>
    <row r="111" spans="2:20" s="141" customFormat="1" ht="15" customHeight="1" x14ac:dyDescent="0.25">
      <c r="B111" s="261" t="s">
        <v>62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69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6"/>
    </row>
    <row r="113" spans="2:20" s="141" customFormat="1" x14ac:dyDescent="0.25">
      <c r="B113" s="266" t="s">
        <v>22</v>
      </c>
      <c r="C113" s="335">
        <f>ROUND(B15*C171,6)</f>
        <v>0.29788900000000001</v>
      </c>
      <c r="D113" s="335">
        <f>ROUND(B15*C172,6)</f>
        <v>4.4595999999999997E-2</v>
      </c>
      <c r="E113" s="335">
        <f>C173</f>
        <v>7.9459999999999999E-3</v>
      </c>
      <c r="F113" s="337">
        <f>SUM(C113:E118)</f>
        <v>0.35043100000000005</v>
      </c>
      <c r="G113" s="339" t="s">
        <v>26</v>
      </c>
      <c r="H113" s="240">
        <f t="shared" ref="H113:H118" si="10">H178</f>
        <v>0</v>
      </c>
      <c r="I113" s="335">
        <f>ROUND(B15*H184,6)</f>
        <v>0.128966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0.14460699999999999</v>
      </c>
      <c r="P113" s="354">
        <f>C192</f>
        <v>1.2695E-2</v>
      </c>
      <c r="Q113" s="193">
        <f t="shared" ref="Q113:Q118" si="11">C193</f>
        <v>0</v>
      </c>
      <c r="R113" s="335">
        <f>C199</f>
        <v>4.6379999999999998E-3</v>
      </c>
      <c r="S113" s="187">
        <f>+P113+Q113+R113</f>
        <v>1.7333000000000001E-2</v>
      </c>
      <c r="T113" s="287">
        <f>F113+O113+S113</f>
        <v>0.51237100000000002</v>
      </c>
    </row>
    <row r="114" spans="2:20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0.37064300000000006</v>
      </c>
      <c r="P114" s="354"/>
      <c r="Q114" s="193">
        <f t="shared" si="11"/>
        <v>4.6199999999999998E-2</v>
      </c>
      <c r="R114" s="335"/>
      <c r="S114" s="187">
        <f>+P113+Q114+R113</f>
        <v>6.3532999999999992E-2</v>
      </c>
      <c r="T114" s="287">
        <f>F113+O114+S114</f>
        <v>0.78460700000000005</v>
      </c>
    </row>
    <row r="115" spans="2:20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0.35149300000000006</v>
      </c>
      <c r="P115" s="354"/>
      <c r="Q115" s="193">
        <f t="shared" si="11"/>
        <v>2.7300000000000001E-2</v>
      </c>
      <c r="R115" s="335"/>
      <c r="S115" s="187">
        <f>+P113+Q115+R113</f>
        <v>4.4633000000000006E-2</v>
      </c>
      <c r="T115" s="287">
        <f>F113+O115+S115</f>
        <v>0.74655700000000014</v>
      </c>
    </row>
    <row r="116" spans="2:20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0.35236299999999998</v>
      </c>
      <c r="P116" s="354"/>
      <c r="Q116" s="193">
        <f t="shared" si="11"/>
        <v>2.2100000000000002E-2</v>
      </c>
      <c r="R116" s="335"/>
      <c r="S116" s="187">
        <f>+P113+Q116+R113</f>
        <v>3.9432999999999996E-2</v>
      </c>
      <c r="T116" s="287">
        <f>F113+O116+S116</f>
        <v>0.74222699999999997</v>
      </c>
    </row>
    <row r="117" spans="2:20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0.299844</v>
      </c>
      <c r="P117" s="354"/>
      <c r="Q117" s="193">
        <f t="shared" si="11"/>
        <v>1.5800000000000002E-2</v>
      </c>
      <c r="R117" s="335"/>
      <c r="S117" s="187">
        <f>+P113+Q117+R113</f>
        <v>3.3132999999999996E-2</v>
      </c>
      <c r="T117" s="287">
        <f>F113+O117+S117</f>
        <v>0.68340800000000002</v>
      </c>
    </row>
    <row r="118" spans="2:20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0.22324099999999999</v>
      </c>
      <c r="P118" s="355"/>
      <c r="Q118" s="195">
        <f t="shared" si="11"/>
        <v>6.6E-3</v>
      </c>
      <c r="R118" s="336"/>
      <c r="S118" s="187">
        <f>+P113+Q118+R113</f>
        <v>2.3932999999999999E-2</v>
      </c>
      <c r="T118" s="287">
        <f>F113+O118+S118</f>
        <v>0.59760500000000005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8"/>
    </row>
    <row r="120" spans="2:20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63.36</v>
      </c>
      <c r="F120" s="343">
        <f>SUM(C120:E122)</f>
        <v>63.36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-26.13</v>
      </c>
      <c r="R120" s="339" t="s">
        <v>26</v>
      </c>
      <c r="S120" s="343">
        <f>Q120</f>
        <v>-26.13</v>
      </c>
      <c r="T120" s="289">
        <f>F120+O120+S120</f>
        <v>133.61000000000001</v>
      </c>
    </row>
    <row r="121" spans="2:20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290">
        <f>F120+O121+S120</f>
        <v>684.63000000000011</v>
      </c>
    </row>
    <row r="122" spans="2:20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291">
        <f>F120+O122+S120</f>
        <v>1494.7299999999998</v>
      </c>
    </row>
    <row r="123" spans="2:20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67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68"/>
    </row>
    <row r="129" spans="2:20" s="141" customFormat="1" ht="15" customHeight="1" x14ac:dyDescent="0.25">
      <c r="B129" s="261" t="s">
        <v>62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69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6"/>
    </row>
    <row r="131" spans="2:20" s="141" customFormat="1" x14ac:dyDescent="0.25">
      <c r="B131" s="266" t="s">
        <v>22</v>
      </c>
      <c r="C131" s="335">
        <f>ROUND(B15*C171,6)</f>
        <v>0.29788900000000001</v>
      </c>
      <c r="D131" s="335">
        <f>ROUND(B15*C172,6)</f>
        <v>4.4595999999999997E-2</v>
      </c>
      <c r="E131" s="335">
        <f>C173</f>
        <v>7.9459999999999999E-3</v>
      </c>
      <c r="F131" s="337">
        <f>SUM(C131:E136)</f>
        <v>0.35043100000000005</v>
      </c>
      <c r="G131" s="339" t="s">
        <v>26</v>
      </c>
      <c r="H131" s="240">
        <f>I178</f>
        <v>0</v>
      </c>
      <c r="I131" s="335">
        <f>ROUND(B15*I184,6)</f>
        <v>0.128966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0.14460699999999999</v>
      </c>
      <c r="P131" s="335">
        <f>C192</f>
        <v>1.2695E-2</v>
      </c>
      <c r="Q131" s="193">
        <f>C193</f>
        <v>0</v>
      </c>
      <c r="R131" s="335">
        <f>C199</f>
        <v>4.6379999999999998E-3</v>
      </c>
      <c r="S131" s="187">
        <f>P131+Q131+R131</f>
        <v>1.7333000000000001E-2</v>
      </c>
      <c r="T131" s="287">
        <f>F131+O131+S131</f>
        <v>0.51237100000000002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0.37064300000000006</v>
      </c>
      <c r="P132" s="335"/>
      <c r="Q132" s="193">
        <f t="shared" ref="Q132:Q136" si="13">C194</f>
        <v>4.6199999999999998E-2</v>
      </c>
      <c r="R132" s="335"/>
      <c r="S132" s="187">
        <f>P131+Q132+R131</f>
        <v>6.3532999999999992E-2</v>
      </c>
      <c r="T132" s="287">
        <f>F131+O132+S132</f>
        <v>0.78460700000000005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0.35149300000000006</v>
      </c>
      <c r="P133" s="335"/>
      <c r="Q133" s="193">
        <f t="shared" si="13"/>
        <v>2.7300000000000001E-2</v>
      </c>
      <c r="R133" s="335"/>
      <c r="S133" s="187">
        <f>P131+Q133+R131</f>
        <v>4.4633000000000006E-2</v>
      </c>
      <c r="T133" s="287">
        <f>F131+O133+S133</f>
        <v>0.74655700000000014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0.35236299999999998</v>
      </c>
      <c r="P134" s="335"/>
      <c r="Q134" s="193">
        <f t="shared" si="13"/>
        <v>2.2100000000000002E-2</v>
      </c>
      <c r="R134" s="335"/>
      <c r="S134" s="187">
        <f>P131+Q134+R131</f>
        <v>3.9432999999999996E-2</v>
      </c>
      <c r="T134" s="287">
        <f>F131+O134+S134</f>
        <v>0.74222699999999997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0.299844</v>
      </c>
      <c r="P135" s="335"/>
      <c r="Q135" s="193">
        <f t="shared" si="13"/>
        <v>1.5800000000000002E-2</v>
      </c>
      <c r="R135" s="335"/>
      <c r="S135" s="187">
        <f>P131+Q135+R131</f>
        <v>3.3132999999999996E-2</v>
      </c>
      <c r="T135" s="287">
        <f>F131+O135+S135</f>
        <v>0.68340800000000002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0.22324099999999999</v>
      </c>
      <c r="P136" s="336"/>
      <c r="Q136" s="195">
        <f t="shared" si="13"/>
        <v>6.6E-3</v>
      </c>
      <c r="R136" s="336"/>
      <c r="S136" s="251">
        <f>P131+Q136+R131</f>
        <v>2.3932999999999999E-2</v>
      </c>
      <c r="T136" s="287">
        <f>F131+O136+S136</f>
        <v>0.59760500000000005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8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63.36</v>
      </c>
      <c r="F138" s="343">
        <f>SUM(C138:E140)</f>
        <v>63.36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-26.13</v>
      </c>
      <c r="R138" s="339" t="s">
        <v>26</v>
      </c>
      <c r="S138" s="343">
        <f>Q138</f>
        <v>-26.13</v>
      </c>
      <c r="T138" s="289">
        <f>F138+O138+S138</f>
        <v>133.61000000000013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290">
        <f>F138+O139+S138</f>
        <v>684.62999999999965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291">
        <f>F138+O140+S138</f>
        <v>1494.7299999999998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2" x14ac:dyDescent="0.25">
      <c r="B163" s="150"/>
      <c r="Z163" s="145"/>
      <c r="AA163" s="145"/>
      <c r="AB163" s="145"/>
      <c r="AC163" s="145"/>
      <c r="AD163" s="145"/>
      <c r="AE163" s="145"/>
      <c r="AF163" s="145"/>
    </row>
    <row r="164" spans="2:32" x14ac:dyDescent="0.25">
      <c r="B164" s="150"/>
      <c r="Z164" s="145"/>
      <c r="AA164" s="145"/>
      <c r="AB164" s="145"/>
      <c r="AC164" s="145"/>
      <c r="AD164" s="145"/>
      <c r="AE164" s="145"/>
      <c r="AF164" s="145"/>
    </row>
    <row r="165" spans="2:32" x14ac:dyDescent="0.25">
      <c r="B165" s="150"/>
      <c r="Z165" s="145"/>
      <c r="AA165" s="145"/>
      <c r="AB165" s="145"/>
      <c r="AC165" s="145"/>
      <c r="AD165" s="145"/>
      <c r="AE165" s="145"/>
      <c r="AF165" s="145"/>
    </row>
    <row r="166" spans="2:32" x14ac:dyDescent="0.25">
      <c r="B166" s="150"/>
      <c r="Z166" s="145"/>
      <c r="AA166" s="145"/>
      <c r="AB166" s="145"/>
      <c r="AC166" s="145"/>
      <c r="AD166" s="145"/>
      <c r="AE166" s="145"/>
      <c r="AF166" s="145"/>
    </row>
    <row r="167" spans="2:32" x14ac:dyDescent="0.25">
      <c r="B167" s="150"/>
      <c r="Z167" s="145"/>
      <c r="AA167" s="145"/>
      <c r="AB167" s="145"/>
      <c r="AC167" s="145"/>
      <c r="AD167" s="145"/>
      <c r="AE167" s="145"/>
      <c r="AF167" s="145"/>
    </row>
    <row r="168" spans="2:32" x14ac:dyDescent="0.25">
      <c r="B168" s="150"/>
      <c r="Z168" s="145"/>
      <c r="AA168" s="145"/>
      <c r="AB168" s="145"/>
      <c r="AC168" s="145"/>
      <c r="AD168" s="145"/>
      <c r="AE168" s="145"/>
      <c r="AF168" s="145"/>
    </row>
    <row r="169" spans="2:32" x14ac:dyDescent="0.25">
      <c r="B169" s="150"/>
      <c r="Z169" s="145"/>
      <c r="AA169" s="145"/>
      <c r="AB169" s="145"/>
      <c r="AC169" s="145"/>
      <c r="AD169" s="145"/>
      <c r="AE169" s="145"/>
      <c r="AF169" s="145"/>
    </row>
    <row r="170" spans="2:32" s="253" customFormat="1" x14ac:dyDescent="0.25">
      <c r="B170" s="252"/>
      <c r="T170" s="293"/>
    </row>
    <row r="171" spans="2:32" s="253" customFormat="1" ht="12.75" customHeight="1" x14ac:dyDescent="0.25">
      <c r="B171" s="254" t="s">
        <v>13</v>
      </c>
      <c r="C171" s="255">
        <v>7.7333610000000004</v>
      </c>
      <c r="T171" s="293"/>
    </row>
    <row r="172" spans="2:32" s="253" customFormat="1" ht="12.75" customHeight="1" x14ac:dyDescent="0.25">
      <c r="B172" s="254" t="s">
        <v>14</v>
      </c>
      <c r="C172" s="255">
        <v>1.1577310000000001</v>
      </c>
      <c r="T172" s="293"/>
    </row>
    <row r="173" spans="2:32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3"/>
    </row>
    <row r="174" spans="2:32" s="253" customFormat="1" ht="12.75" customHeight="1" x14ac:dyDescent="0.25">
      <c r="B174" s="252"/>
      <c r="T174" s="293"/>
    </row>
    <row r="175" spans="2:32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2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3"/>
    </row>
    <row r="200" spans="2:20" s="253" customFormat="1" x14ac:dyDescent="0.25">
      <c r="B200" s="252"/>
      <c r="T200" s="293"/>
    </row>
  </sheetData>
  <mergeCells count="232"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FBCC4-2B62-43E3-853A-25C1FDD8304C}">
  <dimension ref="B1:AG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6" width="9.1796875" style="145"/>
    <col min="27" max="33" width="9.1796875" style="146"/>
    <col min="34" max="16384" width="9.1796875" style="145"/>
  </cols>
  <sheetData>
    <row r="1" spans="2:33" s="141" customFormat="1" x14ac:dyDescent="0.25">
      <c r="B1" s="141" t="s">
        <v>12</v>
      </c>
      <c r="T1" s="282"/>
    </row>
    <row r="2" spans="2:33" s="141" customFormat="1" ht="15" customHeight="1" x14ac:dyDescent="0.25">
      <c r="B2" s="142" t="s">
        <v>51</v>
      </c>
      <c r="C2" s="142"/>
      <c r="D2" s="142"/>
      <c r="E2" s="142"/>
      <c r="T2" s="282"/>
    </row>
    <row r="3" spans="2:33" s="141" customFormat="1" ht="15" customHeight="1" x14ac:dyDescent="0.25">
      <c r="B3" s="143" t="s">
        <v>45</v>
      </c>
      <c r="C3" s="142"/>
      <c r="D3" s="142"/>
      <c r="E3" s="142"/>
      <c r="T3" s="282"/>
    </row>
    <row r="4" spans="2:33" s="141" customFormat="1" ht="15" customHeight="1" x14ac:dyDescent="0.25">
      <c r="B4" s="277" t="s">
        <v>69</v>
      </c>
      <c r="C4" s="142"/>
      <c r="D4" s="142"/>
      <c r="E4" s="142"/>
      <c r="T4" s="282"/>
    </row>
    <row r="5" spans="2:33" ht="15" customHeight="1" x14ac:dyDescent="0.25">
      <c r="B5" s="144"/>
      <c r="C5" s="144"/>
      <c r="D5" s="144"/>
      <c r="E5" s="144"/>
    </row>
    <row r="6" spans="2:33" ht="15" customHeight="1" x14ac:dyDescent="0.25">
      <c r="B6" s="147" t="s">
        <v>64</v>
      </c>
      <c r="C6" s="144"/>
      <c r="D6" s="144"/>
      <c r="E6" s="144"/>
      <c r="O6" s="327" t="s">
        <v>50</v>
      </c>
    </row>
    <row r="7" spans="2:33" s="150" customFormat="1" ht="15" customHeight="1" x14ac:dyDescent="0.25">
      <c r="B7" s="148"/>
      <c r="C7" s="149"/>
      <c r="D7" s="149"/>
      <c r="E7" s="149"/>
      <c r="T7" s="233"/>
      <c r="AA7" s="151"/>
      <c r="AB7" s="151"/>
      <c r="AC7" s="151"/>
      <c r="AD7" s="151"/>
      <c r="AE7" s="151"/>
      <c r="AF7" s="151"/>
      <c r="AG7" s="151"/>
    </row>
    <row r="8" spans="2:33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AA8" s="151"/>
      <c r="AB8" s="151"/>
      <c r="AC8" s="151"/>
      <c r="AD8" s="151"/>
      <c r="AE8" s="151"/>
      <c r="AF8" s="151"/>
      <c r="AG8" s="151"/>
    </row>
    <row r="9" spans="2:33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2"/>
    </row>
    <row r="10" spans="2:33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2"/>
    </row>
    <row r="11" spans="2:33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4"/>
    </row>
    <row r="12" spans="2:33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AA12" s="145"/>
      <c r="AB12" s="145"/>
      <c r="AC12" s="145"/>
      <c r="AD12" s="145"/>
      <c r="AE12" s="145"/>
      <c r="AF12" s="145"/>
      <c r="AG12" s="145"/>
    </row>
    <row r="13" spans="2:33" ht="12.75" customHeight="1" x14ac:dyDescent="0.25"/>
    <row r="14" spans="2:33" s="168" customFormat="1" ht="15" customHeight="1" x14ac:dyDescent="0.25">
      <c r="B14" s="166" t="s">
        <v>37</v>
      </c>
      <c r="C14" s="167"/>
      <c r="D14" s="167"/>
      <c r="E14" s="167"/>
      <c r="O14" s="169"/>
      <c r="T14" s="285"/>
    </row>
    <row r="15" spans="2:33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5"/>
    </row>
    <row r="16" spans="2:33" s="168" customFormat="1" ht="15" customHeight="1" x14ac:dyDescent="0.25">
      <c r="B16" s="171" t="s">
        <v>65</v>
      </c>
      <c r="C16" s="167"/>
      <c r="D16" s="167"/>
      <c r="E16" s="167"/>
      <c r="O16" s="169"/>
      <c r="T16" s="285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67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68"/>
    </row>
    <row r="21" spans="2:20" s="185" customFormat="1" ht="15" customHeight="1" x14ac:dyDescent="0.25">
      <c r="B21" s="261" t="s">
        <v>64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69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6"/>
    </row>
    <row r="23" spans="2:20" s="141" customFormat="1" ht="12.75" customHeight="1" x14ac:dyDescent="0.25">
      <c r="B23" s="266" t="s">
        <v>22</v>
      </c>
      <c r="C23" s="335">
        <f>ROUND(B15*C171,6)</f>
        <v>0.33373599999999998</v>
      </c>
      <c r="D23" s="335">
        <f>ROUND(B15*C172,6)</f>
        <v>4.4595999999999997E-2</v>
      </c>
      <c r="E23" s="335">
        <f>C173</f>
        <v>7.9459999999999999E-3</v>
      </c>
      <c r="F23" s="337">
        <f>SUM(C23:E28)</f>
        <v>0.38627800000000001</v>
      </c>
      <c r="G23" s="339" t="s">
        <v>26</v>
      </c>
      <c r="H23" s="194">
        <f t="shared" ref="H23:H28" si="0">C178</f>
        <v>0</v>
      </c>
      <c r="I23" s="335">
        <f>ROUND(B15*C184,6)</f>
        <v>0.128966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0.14460699999999999</v>
      </c>
      <c r="P23" s="335">
        <f>C192</f>
        <v>1.2695E-2</v>
      </c>
      <c r="Q23" s="193">
        <f t="shared" ref="Q23:Q28" si="1">C193</f>
        <v>0</v>
      </c>
      <c r="R23" s="335">
        <f>C199</f>
        <v>4.6379999999999998E-3</v>
      </c>
      <c r="S23" s="187">
        <f>+P23+Q23+R23</f>
        <v>1.7333000000000001E-2</v>
      </c>
      <c r="T23" s="287">
        <f>F23+O23+S23</f>
        <v>0.54821800000000009</v>
      </c>
    </row>
    <row r="24" spans="2:20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0.239398</v>
      </c>
      <c r="P24" s="335"/>
      <c r="Q24" s="193">
        <f t="shared" si="1"/>
        <v>4.6199999999999998E-2</v>
      </c>
      <c r="R24" s="335"/>
      <c r="S24" s="187">
        <f>+P23+Q24+R23</f>
        <v>6.3532999999999992E-2</v>
      </c>
      <c r="T24" s="287">
        <f>F23+O24+S24</f>
        <v>0.68920899999999996</v>
      </c>
    </row>
    <row r="25" spans="2:20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0.23136699999999999</v>
      </c>
      <c r="P25" s="335"/>
      <c r="Q25" s="193">
        <f t="shared" si="1"/>
        <v>2.7300000000000001E-2</v>
      </c>
      <c r="R25" s="335"/>
      <c r="S25" s="187">
        <f>+P23+Q25+R23</f>
        <v>4.4633000000000006E-2</v>
      </c>
      <c r="T25" s="287">
        <f>F23+O25+S25</f>
        <v>0.66227800000000003</v>
      </c>
    </row>
    <row r="26" spans="2:20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0.23173199999999999</v>
      </c>
      <c r="P26" s="335"/>
      <c r="Q26" s="193">
        <f t="shared" si="1"/>
        <v>2.2100000000000002E-2</v>
      </c>
      <c r="R26" s="335"/>
      <c r="S26" s="187">
        <f>+P23+Q26+R23</f>
        <v>3.9432999999999996E-2</v>
      </c>
      <c r="T26" s="287">
        <f>F23+O26+S26</f>
        <v>0.657443</v>
      </c>
    </row>
    <row r="27" spans="2:20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0.20970699999999998</v>
      </c>
      <c r="P27" s="335"/>
      <c r="Q27" s="193">
        <f t="shared" si="1"/>
        <v>1.5800000000000002E-2</v>
      </c>
      <c r="R27" s="335"/>
      <c r="S27" s="187">
        <f>+P23+Q27+R23</f>
        <v>3.3132999999999996E-2</v>
      </c>
      <c r="T27" s="287">
        <f>F23+O27+S27</f>
        <v>0.62911799999999996</v>
      </c>
    </row>
    <row r="28" spans="2:20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0.17758299999999999</v>
      </c>
      <c r="P28" s="336"/>
      <c r="Q28" s="195">
        <f t="shared" si="1"/>
        <v>6.6E-3</v>
      </c>
      <c r="R28" s="336"/>
      <c r="S28" s="187">
        <f>+P23+Q28+R23</f>
        <v>2.3932999999999999E-2</v>
      </c>
      <c r="T28" s="287">
        <f>F23+O28+S28</f>
        <v>0.58779399999999993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8"/>
    </row>
    <row r="30" spans="2:20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63.36</v>
      </c>
      <c r="F30" s="343">
        <f>SUM(C30:E32)</f>
        <v>63.36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-26.13</v>
      </c>
      <c r="R30" s="339" t="s">
        <v>26</v>
      </c>
      <c r="S30" s="343">
        <f>Q30</f>
        <v>-26.13</v>
      </c>
      <c r="T30" s="289">
        <f>F30+O30+S30</f>
        <v>115.23000000000002</v>
      </c>
    </row>
    <row r="31" spans="2:20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290">
        <f>F30+O31+S30</f>
        <v>575.16000000000008</v>
      </c>
    </row>
    <row r="32" spans="2:20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291">
        <f>F30+O32+S30</f>
        <v>1175.08</v>
      </c>
    </row>
    <row r="33" spans="2:20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2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67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68"/>
    </row>
    <row r="39" spans="2:20" s="141" customFormat="1" ht="15" customHeight="1" x14ac:dyDescent="0.25">
      <c r="B39" s="261" t="s">
        <v>64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69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6"/>
    </row>
    <row r="41" spans="2:20" s="141" customFormat="1" x14ac:dyDescent="0.25">
      <c r="B41" s="266" t="s">
        <v>22</v>
      </c>
      <c r="C41" s="335">
        <f>ROUND(B15*C171,6)</f>
        <v>0.33373599999999998</v>
      </c>
      <c r="D41" s="335">
        <f>ROUND(B15*C172,6)</f>
        <v>4.4595999999999997E-2</v>
      </c>
      <c r="E41" s="335">
        <f>C173</f>
        <v>7.9459999999999999E-3</v>
      </c>
      <c r="F41" s="347">
        <f>SUM(C41:E46)</f>
        <v>0.38627800000000001</v>
      </c>
      <c r="G41" s="339" t="s">
        <v>26</v>
      </c>
      <c r="H41" s="225">
        <f t="shared" ref="H41:H46" si="2">D178</f>
        <v>0</v>
      </c>
      <c r="I41" s="335">
        <f>ROUND(B15*D184,6)</f>
        <v>0.128966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0.14460699999999999</v>
      </c>
      <c r="P41" s="354">
        <f>C192</f>
        <v>1.2695E-2</v>
      </c>
      <c r="Q41" s="226">
        <f t="shared" ref="Q41:Q46" si="3">C193</f>
        <v>0</v>
      </c>
      <c r="R41" s="335">
        <f>C199</f>
        <v>4.6379999999999998E-3</v>
      </c>
      <c r="S41" s="187">
        <f>+P41+Q41+R41</f>
        <v>1.7333000000000001E-2</v>
      </c>
      <c r="T41" s="287">
        <f>F41+O41+S41</f>
        <v>0.54821800000000009</v>
      </c>
    </row>
    <row r="42" spans="2:20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0.21443099999999998</v>
      </c>
      <c r="P42" s="354"/>
      <c r="Q42" s="226">
        <f t="shared" si="3"/>
        <v>4.6199999999999998E-2</v>
      </c>
      <c r="R42" s="335"/>
      <c r="S42" s="187">
        <f>+P41+Q42+R41</f>
        <v>6.3532999999999992E-2</v>
      </c>
      <c r="T42" s="287">
        <f>F41+O42+S42</f>
        <v>0.66424199999999989</v>
      </c>
    </row>
    <row r="43" spans="2:20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0.20851600000000001</v>
      </c>
      <c r="P43" s="354"/>
      <c r="Q43" s="226">
        <f t="shared" si="3"/>
        <v>2.7300000000000001E-2</v>
      </c>
      <c r="R43" s="335"/>
      <c r="S43" s="187">
        <f>+P41+Q43+R41</f>
        <v>4.4633000000000006E-2</v>
      </c>
      <c r="T43" s="287">
        <f>F41+O43+S43</f>
        <v>0.63942700000000008</v>
      </c>
    </row>
    <row r="44" spans="2:20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0.20878499999999997</v>
      </c>
      <c r="P44" s="354"/>
      <c r="Q44" s="226">
        <f t="shared" si="3"/>
        <v>2.2100000000000002E-2</v>
      </c>
      <c r="R44" s="335"/>
      <c r="S44" s="187">
        <f>+P41+Q44+R41</f>
        <v>3.9432999999999996E-2</v>
      </c>
      <c r="T44" s="287">
        <f>F41+O44+S44</f>
        <v>0.63449599999999995</v>
      </c>
    </row>
    <row r="45" spans="2:20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0.19256099999999998</v>
      </c>
      <c r="P45" s="354"/>
      <c r="Q45" s="226">
        <f t="shared" si="3"/>
        <v>1.5800000000000002E-2</v>
      </c>
      <c r="R45" s="335"/>
      <c r="S45" s="187">
        <f>+P41+Q45+R41</f>
        <v>3.3132999999999996E-2</v>
      </c>
      <c r="T45" s="287">
        <f>F41+O45+S45</f>
        <v>0.61197199999999996</v>
      </c>
    </row>
    <row r="46" spans="2:20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0.16889799999999999</v>
      </c>
      <c r="P46" s="355"/>
      <c r="Q46" s="227">
        <f t="shared" si="3"/>
        <v>6.6E-3</v>
      </c>
      <c r="R46" s="336"/>
      <c r="S46" s="187">
        <f>+P41+Q46+R41</f>
        <v>2.3932999999999999E-2</v>
      </c>
      <c r="T46" s="287">
        <f>F41+O46+S46</f>
        <v>0.57910899999999998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8"/>
    </row>
    <row r="48" spans="2:20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63.36</v>
      </c>
      <c r="F48" s="343">
        <f>SUM(C48:E50)</f>
        <v>63.36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-26.13</v>
      </c>
      <c r="R48" s="339" t="s">
        <v>26</v>
      </c>
      <c r="S48" s="343">
        <f>Q48</f>
        <v>-26.13</v>
      </c>
      <c r="T48" s="289">
        <f>F48+O48+S48</f>
        <v>104.43</v>
      </c>
    </row>
    <row r="49" spans="2:33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290">
        <f>F48+O49+S48</f>
        <v>506.78</v>
      </c>
    </row>
    <row r="50" spans="2:33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291">
        <f>F48+O50+S48</f>
        <v>1012.16</v>
      </c>
    </row>
    <row r="51" spans="2:33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</row>
    <row r="52" spans="2:33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2"/>
    </row>
    <row r="53" spans="2:33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AA53" s="151"/>
      <c r="AB53" s="151"/>
      <c r="AC53" s="151"/>
      <c r="AD53" s="151"/>
      <c r="AE53" s="151"/>
      <c r="AF53" s="151"/>
      <c r="AG53" s="151"/>
    </row>
    <row r="54" spans="2:33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AA54" s="151"/>
      <c r="AB54" s="151"/>
      <c r="AC54" s="151"/>
      <c r="AD54" s="151"/>
      <c r="AE54" s="151"/>
      <c r="AF54" s="151"/>
      <c r="AG54" s="151"/>
    </row>
    <row r="55" spans="2:33" s="155" customFormat="1" ht="15" customHeight="1" x14ac:dyDescent="0.25">
      <c r="B55" s="124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67" t="s">
        <v>7</v>
      </c>
    </row>
    <row r="56" spans="2:33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68"/>
    </row>
    <row r="57" spans="2:33" s="141" customFormat="1" ht="15" customHeight="1" x14ac:dyDescent="0.25">
      <c r="B57" s="261" t="s">
        <v>64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69"/>
    </row>
    <row r="58" spans="2:33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6"/>
    </row>
    <row r="59" spans="2:33" s="141" customFormat="1" x14ac:dyDescent="0.25">
      <c r="B59" s="266" t="s">
        <v>22</v>
      </c>
      <c r="C59" s="335">
        <f>ROUND(B15*C171,6)</f>
        <v>0.33373599999999998</v>
      </c>
      <c r="D59" s="335">
        <f>ROUND(B15*C172,6)</f>
        <v>4.4595999999999997E-2</v>
      </c>
      <c r="E59" s="335">
        <f>C173</f>
        <v>7.9459999999999999E-3</v>
      </c>
      <c r="F59" s="337">
        <f>SUM(C59:E64)</f>
        <v>0.38627800000000001</v>
      </c>
      <c r="G59" s="339" t="s">
        <v>26</v>
      </c>
      <c r="H59" s="240">
        <f t="shared" ref="H59:H64" si="4">E178</f>
        <v>0</v>
      </c>
      <c r="I59" s="335">
        <f>ROUND(B15*E184,6)</f>
        <v>0.128966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0.14460699999999999</v>
      </c>
      <c r="P59" s="354">
        <f>C192</f>
        <v>1.2695E-2</v>
      </c>
      <c r="Q59" s="193">
        <f t="shared" ref="Q59:Q64" si="5">C193</f>
        <v>0</v>
      </c>
      <c r="R59" s="335">
        <f>C199</f>
        <v>4.6379999999999998E-3</v>
      </c>
      <c r="S59" s="187">
        <f>+P59+Q59+R59</f>
        <v>1.7333000000000001E-2</v>
      </c>
      <c r="T59" s="287">
        <f>F59+O59+S59</f>
        <v>0.54821800000000009</v>
      </c>
    </row>
    <row r="60" spans="2:33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0.24013199999999998</v>
      </c>
      <c r="P60" s="354"/>
      <c r="Q60" s="193">
        <f t="shared" si="5"/>
        <v>4.6199999999999998E-2</v>
      </c>
      <c r="R60" s="335"/>
      <c r="S60" s="187">
        <f>+P59+Q60+R59</f>
        <v>6.3532999999999992E-2</v>
      </c>
      <c r="T60" s="287">
        <f>F59+O60+S60</f>
        <v>0.68994299999999997</v>
      </c>
    </row>
    <row r="61" spans="2:33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0.23203899999999997</v>
      </c>
      <c r="P61" s="354"/>
      <c r="Q61" s="193">
        <f t="shared" si="5"/>
        <v>2.7300000000000001E-2</v>
      </c>
      <c r="R61" s="335"/>
      <c r="S61" s="187">
        <f>+P59+Q61+R59</f>
        <v>4.4633000000000006E-2</v>
      </c>
      <c r="T61" s="287">
        <f>F59+O61+S61</f>
        <v>0.66295000000000004</v>
      </c>
    </row>
    <row r="62" spans="2:33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0.23240699999999997</v>
      </c>
      <c r="P62" s="354"/>
      <c r="Q62" s="193">
        <f t="shared" si="5"/>
        <v>2.2100000000000002E-2</v>
      </c>
      <c r="R62" s="335"/>
      <c r="S62" s="187">
        <f>+P59+Q62+R59</f>
        <v>3.9432999999999996E-2</v>
      </c>
      <c r="T62" s="287">
        <f>F59+O62+S62</f>
        <v>0.65811799999999998</v>
      </c>
    </row>
    <row r="63" spans="2:33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0.21021199999999998</v>
      </c>
      <c r="P63" s="354"/>
      <c r="Q63" s="193">
        <f t="shared" si="5"/>
        <v>1.5800000000000002E-2</v>
      </c>
      <c r="R63" s="335"/>
      <c r="S63" s="187">
        <f>+P59+Q63+R59</f>
        <v>3.3132999999999996E-2</v>
      </c>
      <c r="T63" s="287">
        <f>F59+O63+S63</f>
        <v>0.62962299999999993</v>
      </c>
    </row>
    <row r="64" spans="2:33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0.177838</v>
      </c>
      <c r="P64" s="355"/>
      <c r="Q64" s="195">
        <f t="shared" si="5"/>
        <v>6.6E-3</v>
      </c>
      <c r="R64" s="336"/>
      <c r="S64" s="187">
        <f>+P59+Q64+R59</f>
        <v>2.3932999999999999E-2</v>
      </c>
      <c r="T64" s="287">
        <f>F59+O64+S64</f>
        <v>0.58804900000000004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8"/>
    </row>
    <row r="66" spans="2:20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63.36</v>
      </c>
      <c r="F66" s="343">
        <f>SUM(C66:E68)</f>
        <v>63.36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-26.13</v>
      </c>
      <c r="R66" s="339" t="s">
        <v>26</v>
      </c>
      <c r="S66" s="343">
        <f>Q66</f>
        <v>-26.13</v>
      </c>
      <c r="T66" s="289">
        <f>F66+O66+S66</f>
        <v>110.62</v>
      </c>
    </row>
    <row r="67" spans="2:20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290">
        <f>F66+O67+S66</f>
        <v>505.68000000000006</v>
      </c>
    </row>
    <row r="68" spans="2:20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291">
        <f>F66+O68+S66</f>
        <v>1190.1599999999999</v>
      </c>
    </row>
    <row r="69" spans="2:20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2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67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68"/>
    </row>
    <row r="75" spans="2:20" s="141" customFormat="1" ht="15" customHeight="1" x14ac:dyDescent="0.25">
      <c r="B75" s="261" t="s">
        <v>64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69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6"/>
    </row>
    <row r="77" spans="2:20" s="141" customFormat="1" x14ac:dyDescent="0.25">
      <c r="B77" s="266" t="s">
        <v>22</v>
      </c>
      <c r="C77" s="335">
        <f>ROUND(B15*C171,6)</f>
        <v>0.33373599999999998</v>
      </c>
      <c r="D77" s="335">
        <f>ROUND(B15*C172,6)</f>
        <v>4.4595999999999997E-2</v>
      </c>
      <c r="E77" s="335">
        <f>C173</f>
        <v>7.9459999999999999E-3</v>
      </c>
      <c r="F77" s="337">
        <f>SUM(C77:E82)</f>
        <v>0.38627800000000001</v>
      </c>
      <c r="G77" s="339" t="s">
        <v>26</v>
      </c>
      <c r="H77" s="240">
        <f t="shared" ref="H77:H82" si="6">F178</f>
        <v>0</v>
      </c>
      <c r="I77" s="335">
        <f>ROUND(B15*F184,6)</f>
        <v>0.128966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0.14460699999999999</v>
      </c>
      <c r="P77" s="354">
        <f>C192</f>
        <v>1.2695E-2</v>
      </c>
      <c r="Q77" s="193">
        <f t="shared" ref="Q77:Q82" si="7">C193</f>
        <v>0</v>
      </c>
      <c r="R77" s="335">
        <f>C199</f>
        <v>4.6379999999999998E-3</v>
      </c>
      <c r="S77" s="187">
        <f>+P77+Q77+R77</f>
        <v>1.7333000000000001E-2</v>
      </c>
      <c r="T77" s="287">
        <f>F77+O77+S77</f>
        <v>0.54821800000000009</v>
      </c>
    </row>
    <row r="78" spans="2:20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0.26189899999999999</v>
      </c>
      <c r="P78" s="354"/>
      <c r="Q78" s="193">
        <f t="shared" si="7"/>
        <v>4.6199999999999998E-2</v>
      </c>
      <c r="R78" s="335"/>
      <c r="S78" s="187">
        <f>+P77+Q78+R77</f>
        <v>6.3532999999999992E-2</v>
      </c>
      <c r="T78" s="287">
        <f>F77+O78+S78</f>
        <v>0.71170999999999995</v>
      </c>
    </row>
    <row r="79" spans="2:20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0.25196099999999999</v>
      </c>
      <c r="P79" s="354"/>
      <c r="Q79" s="193">
        <f t="shared" si="7"/>
        <v>2.7300000000000001E-2</v>
      </c>
      <c r="R79" s="335"/>
      <c r="S79" s="187">
        <f>+P77+Q79+R77</f>
        <v>4.4633000000000006E-2</v>
      </c>
      <c r="T79" s="287">
        <f>F77+O79+S79</f>
        <v>0.68287200000000003</v>
      </c>
    </row>
    <row r="80" spans="2:20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0.252413</v>
      </c>
      <c r="P80" s="354"/>
      <c r="Q80" s="193">
        <f t="shared" si="7"/>
        <v>2.2100000000000002E-2</v>
      </c>
      <c r="R80" s="335"/>
      <c r="S80" s="187">
        <f>+P77+Q80+R77</f>
        <v>3.9432999999999996E-2</v>
      </c>
      <c r="T80" s="287">
        <f>F77+O80+S80</f>
        <v>0.67812399999999995</v>
      </c>
    </row>
    <row r="81" spans="2:20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0.22516099999999997</v>
      </c>
      <c r="P81" s="354"/>
      <c r="Q81" s="193">
        <f t="shared" si="7"/>
        <v>1.5800000000000002E-2</v>
      </c>
      <c r="R81" s="335"/>
      <c r="S81" s="187">
        <f>+P77+Q81+R77</f>
        <v>3.3132999999999996E-2</v>
      </c>
      <c r="T81" s="287">
        <f>F77+O81+S81</f>
        <v>0.64457199999999992</v>
      </c>
    </row>
    <row r="82" spans="2:20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0.18541099999999999</v>
      </c>
      <c r="P82" s="355"/>
      <c r="Q82" s="195">
        <f t="shared" si="7"/>
        <v>6.6E-3</v>
      </c>
      <c r="R82" s="336"/>
      <c r="S82" s="187">
        <f>+P77+Q82+R77</f>
        <v>2.3932999999999999E-2</v>
      </c>
      <c r="T82" s="287">
        <f>F77+O82+S82</f>
        <v>0.59562199999999998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8"/>
    </row>
    <row r="84" spans="2:20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63.36</v>
      </c>
      <c r="F84" s="343">
        <f>SUM(C84:E86)</f>
        <v>63.36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-26.13</v>
      </c>
      <c r="R84" s="339" t="s">
        <v>26</v>
      </c>
      <c r="S84" s="343">
        <f>Q84</f>
        <v>-26.13</v>
      </c>
      <c r="T84" s="289">
        <f>F84+O84+S84</f>
        <v>103.11000000000001</v>
      </c>
    </row>
    <row r="85" spans="2:20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290">
        <f>F84+O85+S84</f>
        <v>497.32000000000005</v>
      </c>
    </row>
    <row r="86" spans="2:20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291">
        <f>F84+O86+S84</f>
        <v>997.7700000000001</v>
      </c>
    </row>
    <row r="87" spans="2:20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2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67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68"/>
    </row>
    <row r="93" spans="2:20" s="141" customFormat="1" ht="15" customHeight="1" x14ac:dyDescent="0.25">
      <c r="B93" s="261" t="s">
        <v>64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69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6"/>
    </row>
    <row r="95" spans="2:20" s="141" customFormat="1" x14ac:dyDescent="0.25">
      <c r="B95" s="266" t="s">
        <v>22</v>
      </c>
      <c r="C95" s="335">
        <f>ROUND(B15*C171,6)</f>
        <v>0.33373599999999998</v>
      </c>
      <c r="D95" s="335">
        <f>ROUND(B15*C172,6)</f>
        <v>4.4595999999999997E-2</v>
      </c>
      <c r="E95" s="335">
        <f>C173</f>
        <v>7.9459999999999999E-3</v>
      </c>
      <c r="F95" s="337">
        <f>SUM(C95:E100)</f>
        <v>0.38627800000000001</v>
      </c>
      <c r="G95" s="339" t="s">
        <v>26</v>
      </c>
      <c r="H95" s="193">
        <f t="shared" ref="H95:H100" si="8">G178</f>
        <v>0</v>
      </c>
      <c r="I95" s="335">
        <f>ROUND(B15*G184,6)</f>
        <v>0.128966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0.14460699999999999</v>
      </c>
      <c r="P95" s="335">
        <f>C192</f>
        <v>1.2695E-2</v>
      </c>
      <c r="Q95" s="193">
        <f t="shared" ref="Q95:Q100" si="9">C193</f>
        <v>0</v>
      </c>
      <c r="R95" s="335">
        <f>C199</f>
        <v>4.6379999999999998E-3</v>
      </c>
      <c r="S95" s="187">
        <f>+P95+Q95+R95</f>
        <v>1.7333000000000001E-2</v>
      </c>
      <c r="T95" s="287">
        <f>F95+O95+S95</f>
        <v>0.54821800000000009</v>
      </c>
    </row>
    <row r="96" spans="2:20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0.31003800000000004</v>
      </c>
      <c r="P96" s="335"/>
      <c r="Q96" s="193">
        <f t="shared" si="9"/>
        <v>4.6199999999999998E-2</v>
      </c>
      <c r="R96" s="335"/>
      <c r="S96" s="187">
        <f>+P95+Q96+R95</f>
        <v>6.3532999999999992E-2</v>
      </c>
      <c r="T96" s="287">
        <f>F95+O96+S96</f>
        <v>0.759849</v>
      </c>
    </row>
    <row r="97" spans="2:20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0.29602200000000001</v>
      </c>
      <c r="P97" s="335"/>
      <c r="Q97" s="193">
        <f t="shared" si="9"/>
        <v>2.7300000000000001E-2</v>
      </c>
      <c r="R97" s="335"/>
      <c r="S97" s="187">
        <f>+P95+Q97+R95</f>
        <v>4.4633000000000006E-2</v>
      </c>
      <c r="T97" s="287">
        <f>F95+O97+S97</f>
        <v>0.72693300000000005</v>
      </c>
    </row>
    <row r="98" spans="2:20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0.29665900000000001</v>
      </c>
      <c r="P98" s="335"/>
      <c r="Q98" s="193">
        <f t="shared" si="9"/>
        <v>2.2100000000000002E-2</v>
      </c>
      <c r="R98" s="335"/>
      <c r="S98" s="187">
        <f>+P95+Q98+R95</f>
        <v>3.9432999999999996E-2</v>
      </c>
      <c r="T98" s="287">
        <f>F95+O98+S98</f>
        <v>0.72236999999999996</v>
      </c>
    </row>
    <row r="99" spans="2:20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0.25822099999999998</v>
      </c>
      <c r="P99" s="335"/>
      <c r="Q99" s="193">
        <f t="shared" si="9"/>
        <v>1.5800000000000002E-2</v>
      </c>
      <c r="R99" s="335"/>
      <c r="S99" s="187">
        <f>+P95+Q99+R95</f>
        <v>3.3132999999999996E-2</v>
      </c>
      <c r="T99" s="287">
        <f>F95+O99+S99</f>
        <v>0.6776319999999999</v>
      </c>
    </row>
    <row r="100" spans="2:20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0.20215699999999998</v>
      </c>
      <c r="P100" s="336"/>
      <c r="Q100" s="193">
        <f t="shared" si="9"/>
        <v>6.6E-3</v>
      </c>
      <c r="R100" s="336"/>
      <c r="S100" s="187">
        <f>+P95+Q100+R95</f>
        <v>2.3932999999999999E-2</v>
      </c>
      <c r="T100" s="287">
        <f>F95+O100+S100</f>
        <v>0.61236800000000002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8"/>
    </row>
    <row r="102" spans="2:20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63.36</v>
      </c>
      <c r="F102" s="343">
        <f>SUM(C102:E104)</f>
        <v>63.36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-26.13</v>
      </c>
      <c r="R102" s="339" t="s">
        <v>26</v>
      </c>
      <c r="S102" s="343">
        <f>Q102</f>
        <v>-26.13</v>
      </c>
      <c r="T102" s="289">
        <f>F102+O102+S102</f>
        <v>121.4</v>
      </c>
    </row>
    <row r="103" spans="2:20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290">
        <f>F102+O103+S102</f>
        <v>632.62</v>
      </c>
    </row>
    <row r="104" spans="2:20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291">
        <f>F102+O104+S102</f>
        <v>1263.51</v>
      </c>
    </row>
    <row r="105" spans="2:20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2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67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68"/>
    </row>
    <row r="111" spans="2:20" s="141" customFormat="1" ht="15" customHeight="1" x14ac:dyDescent="0.25">
      <c r="B111" s="261" t="s">
        <v>64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69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6"/>
    </row>
    <row r="113" spans="2:20" s="141" customFormat="1" x14ac:dyDescent="0.25">
      <c r="B113" s="266" t="s">
        <v>22</v>
      </c>
      <c r="C113" s="335">
        <f>ROUND(B15*C171,6)</f>
        <v>0.33373599999999998</v>
      </c>
      <c r="D113" s="335">
        <f>ROUND(B15*C172,6)</f>
        <v>4.4595999999999997E-2</v>
      </c>
      <c r="E113" s="335">
        <f>C173</f>
        <v>7.9459999999999999E-3</v>
      </c>
      <c r="F113" s="337">
        <f>SUM(C113:E118)</f>
        <v>0.38627800000000001</v>
      </c>
      <c r="G113" s="339" t="s">
        <v>26</v>
      </c>
      <c r="H113" s="240">
        <f t="shared" ref="H113:H118" si="10">H178</f>
        <v>0</v>
      </c>
      <c r="I113" s="335">
        <f>ROUND(B15*H184,6)</f>
        <v>0.128966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0.14460699999999999</v>
      </c>
      <c r="P113" s="354">
        <f>C192</f>
        <v>1.2695E-2</v>
      </c>
      <c r="Q113" s="193">
        <f t="shared" ref="Q113:Q118" si="11">C193</f>
        <v>0</v>
      </c>
      <c r="R113" s="335">
        <f>C199</f>
        <v>4.6379999999999998E-3</v>
      </c>
      <c r="S113" s="187">
        <f>+P113+Q113+R113</f>
        <v>1.7333000000000001E-2</v>
      </c>
      <c r="T113" s="287">
        <f>F113+O113+S113</f>
        <v>0.54821800000000009</v>
      </c>
    </row>
    <row r="114" spans="2:20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0.37064300000000006</v>
      </c>
      <c r="P114" s="354"/>
      <c r="Q114" s="193">
        <f t="shared" si="11"/>
        <v>4.6199999999999998E-2</v>
      </c>
      <c r="R114" s="335"/>
      <c r="S114" s="187">
        <f>+P113+Q114+R113</f>
        <v>6.3532999999999992E-2</v>
      </c>
      <c r="T114" s="287">
        <f>F113+O114+S114</f>
        <v>0.82045400000000002</v>
      </c>
    </row>
    <row r="115" spans="2:20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0.35149300000000006</v>
      </c>
      <c r="P115" s="354"/>
      <c r="Q115" s="193">
        <f t="shared" si="11"/>
        <v>2.7300000000000001E-2</v>
      </c>
      <c r="R115" s="335"/>
      <c r="S115" s="187">
        <f>+P113+Q115+R113</f>
        <v>4.4633000000000006E-2</v>
      </c>
      <c r="T115" s="287">
        <f>F113+O115+S115</f>
        <v>0.7824040000000001</v>
      </c>
    </row>
    <row r="116" spans="2:20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0.35236299999999998</v>
      </c>
      <c r="P116" s="354"/>
      <c r="Q116" s="193">
        <f t="shared" si="11"/>
        <v>2.2100000000000002E-2</v>
      </c>
      <c r="R116" s="335"/>
      <c r="S116" s="187">
        <f>+P113+Q116+R113</f>
        <v>3.9432999999999996E-2</v>
      </c>
      <c r="T116" s="287">
        <f>F113+O116+S116</f>
        <v>0.77807399999999993</v>
      </c>
    </row>
    <row r="117" spans="2:20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0.299844</v>
      </c>
      <c r="P117" s="354"/>
      <c r="Q117" s="193">
        <f t="shared" si="11"/>
        <v>1.5800000000000002E-2</v>
      </c>
      <c r="R117" s="335"/>
      <c r="S117" s="187">
        <f>+P113+Q117+R113</f>
        <v>3.3132999999999996E-2</v>
      </c>
      <c r="T117" s="287">
        <f>F113+O117+S117</f>
        <v>0.71925499999999998</v>
      </c>
    </row>
    <row r="118" spans="2:20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0.22324099999999999</v>
      </c>
      <c r="P118" s="355"/>
      <c r="Q118" s="195">
        <f t="shared" si="11"/>
        <v>6.6E-3</v>
      </c>
      <c r="R118" s="336"/>
      <c r="S118" s="187">
        <f>+P113+Q118+R113</f>
        <v>2.3932999999999999E-2</v>
      </c>
      <c r="T118" s="287">
        <f>F113+O118+S118</f>
        <v>0.63345200000000002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8"/>
    </row>
    <row r="120" spans="2:20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63.36</v>
      </c>
      <c r="F120" s="343">
        <f>SUM(C120:E122)</f>
        <v>63.36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-26.13</v>
      </c>
      <c r="R120" s="339" t="s">
        <v>26</v>
      </c>
      <c r="S120" s="343">
        <f>Q120</f>
        <v>-26.13</v>
      </c>
      <c r="T120" s="289">
        <f>F120+O120+S120</f>
        <v>133.61000000000001</v>
      </c>
    </row>
    <row r="121" spans="2:20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290">
        <f>F120+O121+S120</f>
        <v>684.63000000000011</v>
      </c>
    </row>
    <row r="122" spans="2:20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291">
        <f>F120+O122+S120</f>
        <v>1494.7299999999998</v>
      </c>
    </row>
    <row r="123" spans="2:20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67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68"/>
    </row>
    <row r="129" spans="2:20" s="141" customFormat="1" ht="15" customHeight="1" x14ac:dyDescent="0.25">
      <c r="B129" s="261" t="s">
        <v>64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69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6"/>
    </row>
    <row r="131" spans="2:20" s="141" customFormat="1" x14ac:dyDescent="0.25">
      <c r="B131" s="266" t="s">
        <v>22</v>
      </c>
      <c r="C131" s="335">
        <f>ROUND(B15*C171,6)</f>
        <v>0.33373599999999998</v>
      </c>
      <c r="D131" s="335">
        <f>ROUND(B15*C172,6)</f>
        <v>4.4595999999999997E-2</v>
      </c>
      <c r="E131" s="335">
        <f>C173</f>
        <v>7.9459999999999999E-3</v>
      </c>
      <c r="F131" s="337">
        <f>SUM(C131:E136)</f>
        <v>0.38627800000000001</v>
      </c>
      <c r="G131" s="339" t="s">
        <v>26</v>
      </c>
      <c r="H131" s="240">
        <f>I178</f>
        <v>0</v>
      </c>
      <c r="I131" s="335">
        <f>ROUND(B15*I184,6)</f>
        <v>0.128966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0.14460699999999999</v>
      </c>
      <c r="P131" s="335">
        <f>C192</f>
        <v>1.2695E-2</v>
      </c>
      <c r="Q131" s="193">
        <f>C193</f>
        <v>0</v>
      </c>
      <c r="R131" s="335">
        <f>C199</f>
        <v>4.6379999999999998E-3</v>
      </c>
      <c r="S131" s="187">
        <f>P131+Q131+R131</f>
        <v>1.7333000000000001E-2</v>
      </c>
      <c r="T131" s="287">
        <f>F131+O131+S131</f>
        <v>0.54821800000000009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0.37064300000000006</v>
      </c>
      <c r="P132" s="335"/>
      <c r="Q132" s="193">
        <f t="shared" ref="Q132:Q136" si="13">C194</f>
        <v>4.6199999999999998E-2</v>
      </c>
      <c r="R132" s="335"/>
      <c r="S132" s="187">
        <f>P131+Q132+R131</f>
        <v>6.3532999999999992E-2</v>
      </c>
      <c r="T132" s="287">
        <f>F131+O132+S132</f>
        <v>0.82045400000000002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0.35149300000000006</v>
      </c>
      <c r="P133" s="335"/>
      <c r="Q133" s="193">
        <f t="shared" si="13"/>
        <v>2.7300000000000001E-2</v>
      </c>
      <c r="R133" s="335"/>
      <c r="S133" s="187">
        <f>P131+Q133+R131</f>
        <v>4.4633000000000006E-2</v>
      </c>
      <c r="T133" s="287">
        <f>F131+O133+S133</f>
        <v>0.7824040000000001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0.35236299999999998</v>
      </c>
      <c r="P134" s="335"/>
      <c r="Q134" s="193">
        <f t="shared" si="13"/>
        <v>2.2100000000000002E-2</v>
      </c>
      <c r="R134" s="335"/>
      <c r="S134" s="187">
        <f>P131+Q134+R131</f>
        <v>3.9432999999999996E-2</v>
      </c>
      <c r="T134" s="287">
        <f>F131+O134+S134</f>
        <v>0.77807399999999993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0.299844</v>
      </c>
      <c r="P135" s="335"/>
      <c r="Q135" s="193">
        <f t="shared" si="13"/>
        <v>1.5800000000000002E-2</v>
      </c>
      <c r="R135" s="335"/>
      <c r="S135" s="187">
        <f>P131+Q135+R131</f>
        <v>3.3132999999999996E-2</v>
      </c>
      <c r="T135" s="287">
        <f>F131+O135+S135</f>
        <v>0.71925499999999998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0.22324099999999999</v>
      </c>
      <c r="P136" s="336"/>
      <c r="Q136" s="195">
        <f t="shared" si="13"/>
        <v>6.6E-3</v>
      </c>
      <c r="R136" s="336"/>
      <c r="S136" s="251">
        <f>P131+Q136+R131</f>
        <v>2.3932999999999999E-2</v>
      </c>
      <c r="T136" s="287">
        <f>F131+O136+S136</f>
        <v>0.63345200000000002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8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63.36</v>
      </c>
      <c r="F138" s="343">
        <f>SUM(C138:E140)</f>
        <v>63.36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-26.13</v>
      </c>
      <c r="R138" s="339" t="s">
        <v>26</v>
      </c>
      <c r="S138" s="343">
        <f>Q138</f>
        <v>-26.13</v>
      </c>
      <c r="T138" s="289">
        <f>F138+O138+S138</f>
        <v>133.61000000000013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290">
        <f>F138+O139+S138</f>
        <v>684.62999999999965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291">
        <f>F138+O140+S138</f>
        <v>1494.7299999999998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3" x14ac:dyDescent="0.25">
      <c r="B163" s="150"/>
      <c r="AA163" s="145"/>
      <c r="AB163" s="145"/>
      <c r="AC163" s="145"/>
      <c r="AD163" s="145"/>
      <c r="AE163" s="145"/>
      <c r="AF163" s="145"/>
      <c r="AG163" s="145"/>
    </row>
    <row r="164" spans="2:33" x14ac:dyDescent="0.25">
      <c r="B164" s="150"/>
      <c r="AA164" s="145"/>
      <c r="AB164" s="145"/>
      <c r="AC164" s="145"/>
      <c r="AD164" s="145"/>
      <c r="AE164" s="145"/>
      <c r="AF164" s="145"/>
      <c r="AG164" s="145"/>
    </row>
    <row r="165" spans="2:33" x14ac:dyDescent="0.25">
      <c r="B165" s="150"/>
      <c r="AA165" s="145"/>
      <c r="AB165" s="145"/>
      <c r="AC165" s="145"/>
      <c r="AD165" s="145"/>
      <c r="AE165" s="145"/>
      <c r="AF165" s="145"/>
      <c r="AG165" s="145"/>
    </row>
    <row r="166" spans="2:33" x14ac:dyDescent="0.25">
      <c r="B166" s="150"/>
      <c r="AA166" s="145"/>
      <c r="AB166" s="145"/>
      <c r="AC166" s="145"/>
      <c r="AD166" s="145"/>
      <c r="AE166" s="145"/>
      <c r="AF166" s="145"/>
      <c r="AG166" s="145"/>
    </row>
    <row r="167" spans="2:33" x14ac:dyDescent="0.25">
      <c r="B167" s="150"/>
      <c r="AA167" s="145"/>
      <c r="AB167" s="145"/>
      <c r="AC167" s="145"/>
      <c r="AD167" s="145"/>
      <c r="AE167" s="145"/>
      <c r="AF167" s="145"/>
      <c r="AG167" s="145"/>
    </row>
    <row r="168" spans="2:33" x14ac:dyDescent="0.25">
      <c r="B168" s="150"/>
      <c r="AA168" s="145"/>
      <c r="AB168" s="145"/>
      <c r="AC168" s="145"/>
      <c r="AD168" s="145"/>
      <c r="AE168" s="145"/>
      <c r="AF168" s="145"/>
      <c r="AG168" s="145"/>
    </row>
    <row r="169" spans="2:33" x14ac:dyDescent="0.25">
      <c r="B169" s="150"/>
      <c r="AA169" s="145"/>
      <c r="AB169" s="145"/>
      <c r="AC169" s="145"/>
      <c r="AD169" s="145"/>
      <c r="AE169" s="145"/>
      <c r="AF169" s="145"/>
      <c r="AG169" s="145"/>
    </row>
    <row r="170" spans="2:33" s="253" customFormat="1" x14ac:dyDescent="0.25">
      <c r="B170" s="252"/>
      <c r="T170" s="293"/>
    </row>
    <row r="171" spans="2:33" s="253" customFormat="1" ht="12.75" customHeight="1" x14ac:dyDescent="0.25">
      <c r="B171" s="254" t="s">
        <v>13</v>
      </c>
      <c r="C171" s="255">
        <v>8.6639719999999993</v>
      </c>
      <c r="T171" s="293"/>
    </row>
    <row r="172" spans="2:33" s="253" customFormat="1" ht="12.75" customHeight="1" x14ac:dyDescent="0.25">
      <c r="B172" s="254" t="s">
        <v>14</v>
      </c>
      <c r="C172" s="255">
        <v>1.1577310000000001</v>
      </c>
      <c r="T172" s="293"/>
    </row>
    <row r="173" spans="2:33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3"/>
    </row>
    <row r="174" spans="2:33" s="253" customFormat="1" ht="12.75" customHeight="1" x14ac:dyDescent="0.25">
      <c r="B174" s="252"/>
      <c r="T174" s="293"/>
    </row>
    <row r="175" spans="2:33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3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3"/>
    </row>
    <row r="200" spans="2:20" s="253" customFormat="1" x14ac:dyDescent="0.25">
      <c r="B200" s="252"/>
      <c r="T200" s="293"/>
    </row>
  </sheetData>
  <mergeCells count="232"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D9B3C-7899-4BF5-A5B2-7230E81356B9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115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febbraio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109</v>
      </c>
      <c r="G19" s="176"/>
      <c r="H19" s="177"/>
      <c r="I19" s="177"/>
      <c r="J19" s="177"/>
      <c r="K19" s="177"/>
      <c r="L19" s="177"/>
      <c r="M19" s="177"/>
      <c r="N19" s="177"/>
      <c r="O19" s="329" t="s">
        <v>110</v>
      </c>
      <c r="P19" s="176"/>
      <c r="Q19" s="177"/>
      <c r="R19" s="177"/>
      <c r="S19" s="329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Febbraio 2026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0.37678800000000001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0.41146700000000003</v>
      </c>
      <c r="G23" s="339" t="s">
        <v>26</v>
      </c>
      <c r="H23" s="194">
        <f t="shared" ref="H23:H28" si="0">C178</f>
        <v>0</v>
      </c>
      <c r="I23" s="335">
        <f>ROUND(B15*C184,6)</f>
        <v>9.6819000000000002E-2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0.13444400000000001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0.58262000000000003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0.24175900000000003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0.73953500000000005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0.23266700000000001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0.71014299999999997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0.23308000000000001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0.70495600000000003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0.20814500000000002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0.67332100000000006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0.17177700000000001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0.62705300000000008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116.4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623.77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1170.4199999999998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109</v>
      </c>
      <c r="G37" s="213"/>
      <c r="H37" s="214"/>
      <c r="I37" s="214"/>
      <c r="J37" s="214"/>
      <c r="K37" s="214"/>
      <c r="L37" s="214"/>
      <c r="M37" s="214"/>
      <c r="N37" s="214"/>
      <c r="O37" s="329" t="s">
        <v>110</v>
      </c>
      <c r="P37" s="213"/>
      <c r="Q37" s="214"/>
      <c r="R37" s="214"/>
      <c r="S37" s="329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Febbraio 2026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0.37678800000000001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0.41146700000000003</v>
      </c>
      <c r="G41" s="339" t="s">
        <v>26</v>
      </c>
      <c r="H41" s="225">
        <f t="shared" ref="H41:H46" si="2">D178</f>
        <v>0</v>
      </c>
      <c r="I41" s="335">
        <f>ROUND(B15*D184,6)</f>
        <v>9.6819000000000002E-2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0.13444400000000001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0.58262000000000003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0.21381100000000003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0.71158699999999997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0.20708700000000002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0.68456300000000003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0.20739300000000002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0.67926900000000012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0.18895200000000001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0.65412800000000004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0.16205400000000003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0.61733000000000005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105.03999999999999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523.15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1027.9099999999999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109</v>
      </c>
      <c r="G55" s="236"/>
      <c r="H55" s="237"/>
      <c r="I55" s="237"/>
      <c r="J55" s="237"/>
      <c r="K55" s="237"/>
      <c r="L55" s="237"/>
      <c r="M55" s="237"/>
      <c r="N55" s="237"/>
      <c r="O55" s="329" t="s">
        <v>110</v>
      </c>
      <c r="P55" s="236"/>
      <c r="Q55" s="237"/>
      <c r="R55" s="238"/>
      <c r="S55" s="329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Febbraio 2026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0.37678800000000001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0.41146700000000003</v>
      </c>
      <c r="G59" s="339" t="s">
        <v>26</v>
      </c>
      <c r="H59" s="240">
        <f t="shared" ref="H59:H64" si="4">E178</f>
        <v>0</v>
      </c>
      <c r="I59" s="335">
        <f>ROUND(B15*E184,6)</f>
        <v>9.6819000000000002E-2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0.13444400000000001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0.58262000000000003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0.24562700000000001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0.74340300000000004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0.236207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0.71368300000000007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0.23663500000000001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0.70851100000000011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0.21080200000000002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0.67597800000000008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0.17312200000000003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0.62839800000000001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109.39000000000001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544.58999999999992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1079.6199999999999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109</v>
      </c>
      <c r="G73" s="213"/>
      <c r="H73" s="214"/>
      <c r="I73" s="214"/>
      <c r="J73" s="214"/>
      <c r="K73" s="214"/>
      <c r="L73" s="214"/>
      <c r="M73" s="214"/>
      <c r="N73" s="214"/>
      <c r="O73" s="329" t="s">
        <v>110</v>
      </c>
      <c r="P73" s="213"/>
      <c r="Q73" s="214"/>
      <c r="R73" s="214"/>
      <c r="S73" s="329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Febbraio 2026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0.37678800000000001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0.41146700000000003</v>
      </c>
      <c r="G77" s="339" t="s">
        <v>26</v>
      </c>
      <c r="H77" s="240">
        <f t="shared" ref="H77:H82" si="6">F178</f>
        <v>0</v>
      </c>
      <c r="I77" s="335">
        <f>ROUND(B15*F184,6)</f>
        <v>9.6819000000000002E-2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0.13444400000000001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0.58262000000000003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0.266961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0.764737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0.25573400000000002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0.73321000000000003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0.25624400000000003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0.7281200000000001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0.22545400000000004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0.69063000000000008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0.18054400000000004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0.63582000000000005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103.58000000000001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517.4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1028.03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109</v>
      </c>
      <c r="G91" s="213"/>
      <c r="H91" s="214"/>
      <c r="I91" s="214"/>
      <c r="J91" s="214"/>
      <c r="K91" s="214"/>
      <c r="L91" s="214"/>
      <c r="M91" s="214"/>
      <c r="N91" s="214"/>
      <c r="O91" s="329" t="s">
        <v>110</v>
      </c>
      <c r="P91" s="213"/>
      <c r="Q91" s="214"/>
      <c r="R91" s="214"/>
      <c r="S91" s="329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Febbraio 2026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0.37678800000000001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0.41146700000000003</v>
      </c>
      <c r="G95" s="339" t="s">
        <v>26</v>
      </c>
      <c r="H95" s="193">
        <f t="shared" ref="H95:H100" si="8">G178</f>
        <v>0</v>
      </c>
      <c r="I95" s="335">
        <f>ROUND(B15*G184,6)</f>
        <v>9.6819000000000002E-2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0.13444400000000001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0.58262000000000003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0.32824500000000001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0.82602100000000001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0.31182500000000002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0.78930100000000003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0.31257200000000002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0.78444800000000015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0.267542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0.73271799999999998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0.20186400000000002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0.65714000000000006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122.5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694.49999999999989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1362.63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110</v>
      </c>
      <c r="P109" s="213"/>
      <c r="Q109" s="214"/>
      <c r="R109" s="214"/>
      <c r="S109" s="329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Febbraio 2026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0.37678800000000001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0.41146700000000003</v>
      </c>
      <c r="G113" s="339" t="s">
        <v>26</v>
      </c>
      <c r="H113" s="240">
        <f t="shared" ref="H113:H118" si="10">H178</f>
        <v>0</v>
      </c>
      <c r="I113" s="335">
        <f>ROUND(B15*H184,6)</f>
        <v>9.6819000000000002E-2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0.13444400000000001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0.58262000000000003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0.39302300000000001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0.89079900000000001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0.37111500000000003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0.8485910000000001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0.37211100000000003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0.84398700000000015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0.31203000000000003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0.77720600000000006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0.22439900000000002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0.67967500000000003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132.12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708.6099999999999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1483.1499999999999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110</v>
      </c>
      <c r="P127" s="213"/>
      <c r="Q127" s="214"/>
      <c r="R127" s="214"/>
      <c r="S127" s="329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Febbraio 2026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0.37678800000000001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0.41146700000000003</v>
      </c>
      <c r="G131" s="339" t="s">
        <v>26</v>
      </c>
      <c r="H131" s="240">
        <f>I178</f>
        <v>0</v>
      </c>
      <c r="I131" s="335">
        <f>ROUND(B15*I184,6)</f>
        <v>9.6819000000000002E-2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0.13444400000000001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0.58262000000000003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0.39302300000000001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0.89079900000000001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0.37111500000000003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0.8485910000000001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0.37211100000000003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0.84398700000000015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0.31203000000000003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0.77720600000000006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0.22439900000000002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0.67967500000000003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132.11999999999995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708.6099999999999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1483.1500000000003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9.7816109999999998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4CD5-6F4E-47A4-A0AD-2C81224856B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gennaio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326" t="str">
        <f>$B$6</f>
        <v>Gennaio 2026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0.40393400000000002</v>
      </c>
      <c r="D23" s="335">
        <f>ROUND(B15*C172,6)</f>
        <v>2.6733E-2</v>
      </c>
      <c r="E23" s="335">
        <f>C173</f>
        <v>7.9459999999999999E-3</v>
      </c>
      <c r="F23" s="337">
        <f>SUM(C23:E28)</f>
        <v>0.43861300000000003</v>
      </c>
      <c r="G23" s="339" t="s">
        <v>26</v>
      </c>
      <c r="H23" s="194">
        <f t="shared" ref="H23:H28" si="0">C178</f>
        <v>0</v>
      </c>
      <c r="I23" s="335">
        <f>ROUND(B15*C184,6)</f>
        <v>9.6819000000000002E-2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0.13444400000000001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0.60976600000000003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0.24175900000000003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0.76668100000000006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0.23266700000000001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0.73728900000000008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0.23308000000000001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0.73210200000000014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0.20814500000000002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0.70046700000000006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0.17177700000000001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0.65419899999999997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116.4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623.77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1170.4199999999998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326" t="str">
        <f>$B$6</f>
        <v>Gennaio 2026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0.40393400000000002</v>
      </c>
      <c r="D41" s="335">
        <f>ROUND(B15*C172,6)</f>
        <v>2.6733E-2</v>
      </c>
      <c r="E41" s="335">
        <f>C173</f>
        <v>7.9459999999999999E-3</v>
      </c>
      <c r="F41" s="347">
        <f>SUM(C41:E46)</f>
        <v>0.43861300000000003</v>
      </c>
      <c r="G41" s="339" t="s">
        <v>26</v>
      </c>
      <c r="H41" s="225">
        <f t="shared" ref="H41:H46" si="2">D178</f>
        <v>0</v>
      </c>
      <c r="I41" s="335">
        <f>ROUND(B15*D184,6)</f>
        <v>9.6819000000000002E-2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0.13444400000000001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0.60976600000000003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0.21381100000000003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0.73873300000000008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0.20708700000000002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0.71170900000000004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0.20739300000000002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0.70641500000000013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0.18895200000000001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0.68127400000000005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0.16205400000000003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0.64447600000000005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105.03999999999999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523.15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1027.9099999999999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326" t="str">
        <f>$B$6</f>
        <v>Gennaio 2026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0.40393400000000002</v>
      </c>
      <c r="D59" s="335">
        <f>ROUND(B15*C172,6)</f>
        <v>2.6733E-2</v>
      </c>
      <c r="E59" s="335">
        <f>C173</f>
        <v>7.9459999999999999E-3</v>
      </c>
      <c r="F59" s="337">
        <f>SUM(C59:E64)</f>
        <v>0.43861300000000003</v>
      </c>
      <c r="G59" s="339" t="s">
        <v>26</v>
      </c>
      <c r="H59" s="240">
        <f t="shared" ref="H59:H64" si="4">E178</f>
        <v>0</v>
      </c>
      <c r="I59" s="335">
        <f>ROUND(B15*E184,6)</f>
        <v>9.6819000000000002E-2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0.13444400000000001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0.60976600000000003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0.24562700000000001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0.77054900000000004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0.236207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0.74082899999999996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0.23663500000000001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0.73565700000000012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0.21080200000000002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0.70312400000000008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0.17312200000000003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0.65554400000000002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109.39000000000001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544.58999999999992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1079.6199999999999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326" t="str">
        <f>$B$6</f>
        <v>Gennaio 2026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0.40393400000000002</v>
      </c>
      <c r="D77" s="335">
        <f>ROUND(B15*C172,6)</f>
        <v>2.6733E-2</v>
      </c>
      <c r="E77" s="335">
        <f>C173</f>
        <v>7.9459999999999999E-3</v>
      </c>
      <c r="F77" s="337">
        <f>SUM(C77:E82)</f>
        <v>0.43861300000000003</v>
      </c>
      <c r="G77" s="339" t="s">
        <v>26</v>
      </c>
      <c r="H77" s="240">
        <f t="shared" ref="H77:H82" si="6">F178</f>
        <v>0</v>
      </c>
      <c r="I77" s="335">
        <f>ROUND(B15*F184,6)</f>
        <v>9.6819000000000002E-2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0.13444400000000001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0.60976600000000003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0.266961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0.791883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0.25573400000000002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0.76035600000000003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0.25624400000000003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0.7552660000000001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0.22545400000000004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0.71777600000000008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0.18054400000000004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0.66296600000000006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103.58000000000001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517.4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1028.03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326" t="str">
        <f>$B$6</f>
        <v>Gennaio 2026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0.40393400000000002</v>
      </c>
      <c r="D95" s="335">
        <f>ROUND(B15*C172,6)</f>
        <v>2.6733E-2</v>
      </c>
      <c r="E95" s="335">
        <f>C173</f>
        <v>7.9459999999999999E-3</v>
      </c>
      <c r="F95" s="337">
        <f>SUM(C95:E100)</f>
        <v>0.43861300000000003</v>
      </c>
      <c r="G95" s="339" t="s">
        <v>26</v>
      </c>
      <c r="H95" s="193">
        <f t="shared" ref="H95:H100" si="8">G178</f>
        <v>0</v>
      </c>
      <c r="I95" s="335">
        <f>ROUND(B15*G184,6)</f>
        <v>9.6819000000000002E-2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0.13444400000000001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0.60976600000000003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0.32824500000000001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0.85316700000000001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0.31182500000000002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0.81644700000000003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0.31257200000000002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0.81159400000000004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0.267542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0.75986400000000009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0.20186400000000002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0.68428600000000006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122.5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694.49999999999989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1362.63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326" t="str">
        <f>$B$6</f>
        <v>Gennaio 2026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0.40393400000000002</v>
      </c>
      <c r="D113" s="335">
        <f>ROUND(B15*C172,6)</f>
        <v>2.6733E-2</v>
      </c>
      <c r="E113" s="335">
        <f>C173</f>
        <v>7.9459999999999999E-3</v>
      </c>
      <c r="F113" s="337">
        <f>SUM(C113:E118)</f>
        <v>0.43861300000000003</v>
      </c>
      <c r="G113" s="339" t="s">
        <v>26</v>
      </c>
      <c r="H113" s="240">
        <f t="shared" ref="H113:H118" si="10">H178</f>
        <v>0</v>
      </c>
      <c r="I113" s="335">
        <f>ROUND(B15*H184,6)</f>
        <v>9.6819000000000002E-2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0.13444400000000001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0.60976600000000003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0.39302300000000001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0.91794500000000001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0.37111500000000003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0.87573699999999999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0.37211100000000003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0.87113300000000005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0.31203000000000003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0.80435200000000007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0.22439900000000002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0.70682100000000003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132.12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708.6099999999999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1483.1499999999999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326" t="str">
        <f>$B$6</f>
        <v>Gennaio 2026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0.40393400000000002</v>
      </c>
      <c r="D131" s="335">
        <f>ROUND(B15*C172,6)</f>
        <v>2.6733E-2</v>
      </c>
      <c r="E131" s="335">
        <f>C173</f>
        <v>7.9459999999999999E-3</v>
      </c>
      <c r="F131" s="337">
        <f>SUM(C131:E136)</f>
        <v>0.43861300000000003</v>
      </c>
      <c r="G131" s="339" t="s">
        <v>26</v>
      </c>
      <c r="H131" s="240">
        <f>I178</f>
        <v>0</v>
      </c>
      <c r="I131" s="335">
        <f>ROUND(B15*I184,6)</f>
        <v>9.6819000000000002E-2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0.13444400000000001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0.60976600000000003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0.39302300000000001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0.91794500000000001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0.37111500000000003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0.87573699999999999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0.37211100000000003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0.87113300000000005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0.31203000000000003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0.80435200000000007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0.22439900000000002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0.70682100000000003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132.11999999999995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708.6099999999999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1483.1500000000003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10.486333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9702-0FED-4B16-865F-9464B299137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dicembre 2025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326" t="str">
        <f>$B$6</f>
        <v>Dicembre 2025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0.32798500000000003</v>
      </c>
      <c r="D23" s="335">
        <f>ROUND(B15*C172,6)</f>
        <v>2.6733E-2</v>
      </c>
      <c r="E23" s="335">
        <f>C173</f>
        <v>7.9459999999999999E-3</v>
      </c>
      <c r="F23" s="337">
        <f>SUM(C23:E28)</f>
        <v>0.36266400000000004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0.52592900000000009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0.67320200000000008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0.64462700000000006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0.63940300000000005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0.61000900000000002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0.56700800000000007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326" t="str">
        <f>$B$6</f>
        <v>Dicembre 2025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0.32798500000000003</v>
      </c>
      <c r="D41" s="335">
        <f>ROUND(B15*C172,6)</f>
        <v>2.6733E-2</v>
      </c>
      <c r="E41" s="335">
        <f>C173</f>
        <v>7.9459999999999999E-3</v>
      </c>
      <c r="F41" s="347">
        <f>SUM(C41:E46)</f>
        <v>0.36266400000000004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0.52592900000000009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0.64758099999999996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0.62117700000000009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0.61585400000000012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0.59241300000000008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0.55809500000000001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326" t="str">
        <f>$B$6</f>
        <v>Dicembre 2025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0.32798500000000003</v>
      </c>
      <c r="D59" s="335">
        <f>ROUND(B15*C172,6)</f>
        <v>2.6733E-2</v>
      </c>
      <c r="E59" s="335">
        <f>C173</f>
        <v>7.9459999999999999E-3</v>
      </c>
      <c r="F59" s="337">
        <f>SUM(C59:E64)</f>
        <v>0.36266400000000004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0.52592900000000009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0.67462800000000001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0.64593200000000006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0.64071400000000012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0.61098800000000009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0.56750400000000001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326" t="str">
        <f>$B$6</f>
        <v>Dicembre 2025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0.32798500000000003</v>
      </c>
      <c r="D77" s="335">
        <f>ROUND(B15*C172,6)</f>
        <v>2.6733E-2</v>
      </c>
      <c r="E77" s="335">
        <f>C173</f>
        <v>7.9459999999999999E-3</v>
      </c>
      <c r="F77" s="337">
        <f>SUM(C77:E82)</f>
        <v>0.36266400000000004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0.52592900000000009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0.69573200000000002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0.66524800000000006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0.66011100000000011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0.62548200000000009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0.57484500000000005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326" t="str">
        <f>$B$6</f>
        <v>Dicembre 2025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0.32798500000000003</v>
      </c>
      <c r="D95" s="335">
        <f>ROUND(B15*C172,6)</f>
        <v>2.6733E-2</v>
      </c>
      <c r="E95" s="335">
        <f>C173</f>
        <v>7.9459999999999999E-3</v>
      </c>
      <c r="F95" s="337">
        <f>SUM(C95:E100)</f>
        <v>0.36266400000000004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0.52592900000000009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0.74705900000000003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0.71222699999999994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0.70728700000000011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0.6607320000000001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0.59270100000000003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326" t="str">
        <f>$B$6</f>
        <v>Dicembre 2025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0.32798500000000003</v>
      </c>
      <c r="D113" s="335">
        <f>ROUND(B15*C172,6)</f>
        <v>2.6733E-2</v>
      </c>
      <c r="E113" s="335">
        <f>C173</f>
        <v>7.9459999999999999E-3</v>
      </c>
      <c r="F113" s="337">
        <f>SUM(C113:E118)</f>
        <v>0.36266400000000004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0.52592900000000009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0.81084599999999996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0.7706090000000001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0.76591500000000001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0.70453900000000003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0.61489100000000008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326" t="str">
        <f>$B$6</f>
        <v>Dicembre 2025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0.32798500000000003</v>
      </c>
      <c r="D131" s="335">
        <f>ROUND(B15*C172,6)</f>
        <v>2.6733E-2</v>
      </c>
      <c r="E131" s="335">
        <f>C173</f>
        <v>7.9459999999999999E-3</v>
      </c>
      <c r="F131" s="337">
        <f>SUM(C131:E136)</f>
        <v>0.36266400000000004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0.52592900000000009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0.81084599999999996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0.7706090000000001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0.76591500000000001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0.70453900000000003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0.61489100000000008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8.5146669999999993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97A4-5BCF-4EA9-B084-1416DF1E79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326" t="str">
        <f>$B$6</f>
        <v>Novembre 2025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0.34870400000000001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0.38338300000000003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0.54664800000000002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0.69392100000000001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0.66534599999999999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0.6601220000000001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0.63072800000000007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0.587727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326" t="str">
        <f>$B$6</f>
        <v>Novembre 2025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0.34870400000000001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0.38338300000000003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0.54664800000000002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0.66830000000000001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0.64189600000000002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0.63657300000000006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0.61313200000000001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0.57881400000000005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326" t="str">
        <f>$B$6</f>
        <v>Novembre 2025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0.34870400000000001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0.38338300000000003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0.54664800000000002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0.69534700000000005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0.66665099999999999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0.66143300000000005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0.63170700000000002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0.58822300000000005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326" t="str">
        <f>$B$6</f>
        <v>Novembre 2025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0.34870400000000001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0.38338300000000003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0.54664800000000002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0.71645099999999995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0.68596699999999999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0.68083000000000005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0.64620100000000003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0.59556399999999998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326" t="str">
        <f>$B$6</f>
        <v>Novembre 2025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0.34870400000000001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0.38338300000000003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0.54664800000000002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0.76777800000000007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0.73294599999999999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0.72800600000000004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0.68145100000000003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0.61342000000000008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326" t="str">
        <f>$B$6</f>
        <v>Novembre 2025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0.34870400000000001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0.38338300000000003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0.54664800000000002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0.831565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0.79132800000000003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0.78663400000000006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0.72525800000000007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0.63561000000000001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326" t="str">
        <f>$B$6</f>
        <v>Novembre 2025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0.34870400000000001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0.38338300000000003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0.54664800000000002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0.831565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0.79132800000000003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0.78663400000000006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0.72525800000000007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0.63561000000000001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9.0525559999999992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79152-7A42-41EF-A3EC-C0C9123F0245}">
  <sheetPr>
    <pageSetUpPr fitToPage="1"/>
  </sheetPr>
  <dimension ref="B1:AI201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103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102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103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0.35366900000000001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0.38834800000000003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0.55161300000000002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0.69888600000000001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0.67031099999999999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0.66508700000000009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0.63569300000000006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0.592692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103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0.35366900000000001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0.38834800000000003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0.55161300000000002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0.673265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0.64686100000000002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0.64153800000000005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0.61809700000000001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0.58377900000000005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103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0.35366900000000001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0.38834800000000003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0.55161300000000002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0.70031200000000005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0.67161599999999999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0.66639800000000005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0.63667200000000002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0.59318800000000005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103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0.35366900000000001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0.38834800000000003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0.55161300000000002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0.72141600000000006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0.69093199999999999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0.68579500000000004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0.65116600000000002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0.60052899999999998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103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0.35366900000000001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0.38834800000000003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0.55161300000000002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0.77274299999999996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0.73791099999999998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0.73297100000000004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0.68641600000000003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0.61838499999999996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103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0.35366900000000001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0.38834800000000003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0.55161300000000002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0.83653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0.79629300000000003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0.79159900000000005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0.73022300000000007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0.64057500000000001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103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0.35366900000000001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0.38834800000000003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0.55161300000000002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0.83653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0.79629300000000003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0.79159900000000005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0.73022300000000007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0.64057500000000001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9.1814440000000008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  <row r="201" spans="2:4" s="253" customFormat="1" x14ac:dyDescent="0.25"/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5BF61-009A-445F-A00C-146FB8421EC3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100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0.37335800000000002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0.41512000000000004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0.56221300000000007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0.70948600000000006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0.68091100000000004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0.67568700000000004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0.64629300000000001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0.60329200000000005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100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0.37335800000000002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0.41512000000000004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0.56221300000000007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7.2052000000000005E-2</v>
      </c>
      <c r="I42" s="335"/>
      <c r="J42" s="335"/>
      <c r="K42" s="335"/>
      <c r="L42" s="339"/>
      <c r="M42" s="339"/>
      <c r="N42" s="339"/>
      <c r="O42" s="224">
        <f>H42+I41+J41+K41</f>
        <v>0.18243600000000001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0.68386500000000006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0.65746100000000007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0.65213800000000011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0.62869700000000006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0.59437899999999999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100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0.37335800000000002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0.41512000000000004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0.56221300000000007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0.71091199999999999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0.68221600000000004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0.6769980000000001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0.64727200000000007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0.60378799999999999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100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0.37335800000000002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0.41512000000000004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0.56221300000000007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0.732016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0.70153200000000004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0.6963950000000001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0.66176600000000008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0.61112900000000003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100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0.37335800000000002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0.41512000000000004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0.56221300000000007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0.7833429999999999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0.74851099999999993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0.74357100000000009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0.69701600000000008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0.62898500000000002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100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0.37335800000000002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0.41512000000000004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0.56221300000000007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0.84713000000000005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0.80689300000000008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0.80219900000000011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0.74082300000000001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0.65117500000000006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100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0.37335800000000002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0.41512000000000004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0.56221300000000007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0.84713000000000005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0.80689300000000008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0.80219900000000011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0.74082300000000001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0.65117500000000006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9.6925830000000008</v>
      </c>
    </row>
    <row r="172" spans="2:35" s="253" customFormat="1" ht="12.75" customHeight="1" x14ac:dyDescent="0.25">
      <c r="B172" s="254" t="s">
        <v>14</v>
      </c>
      <c r="C172" s="255">
        <v>0.87786900000000001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7.2052000000000005E-2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EB30-D2CA-451E-AB0D-417DE0662D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98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0.380886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0.42264800000000002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0.56974100000000005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0.71701400000000004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0.68843900000000002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0.68321500000000002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0.65382099999999999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0.61082000000000003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98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0.380886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0.42264800000000002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0.56974100000000005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0.69139299999999992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0.66498900000000005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0.65966600000000009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0.63622500000000004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0.60190699999999997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98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0.380886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0.42264800000000002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0.56974100000000005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0.71843999999999997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0.68974400000000002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0.68452600000000008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0.65480000000000005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0.61131599999999997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98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0.380886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0.42264800000000002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0.56974100000000005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0.73954399999999998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0.70906000000000002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0.70392300000000008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0.66929400000000006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0.61865700000000001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98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0.380886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0.42264800000000002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0.56974100000000005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0.79087099999999988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0.75603899999999991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0.75109900000000007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0.70454400000000006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0.636513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98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0.380886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0.42264800000000002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0.56974100000000005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0.85465800000000003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0.81442100000000006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0.80972700000000009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0.74835099999999999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0.65870300000000004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98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0.380886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0.42264800000000002</v>
      </c>
      <c r="G131" s="339" t="s">
        <v>26</v>
      </c>
      <c r="H131" s="240">
        <f t="shared" ref="H131:H136" si="12"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 t="shared" ref="Q131:Q136" si="13"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0.56974100000000005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si="12"/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si="13"/>
        <v>4.9599999999999998E-2</v>
      </c>
      <c r="R132" s="335"/>
      <c r="S132" s="187">
        <f>P131+Q132+R131</f>
        <v>8.6309000000000011E-2</v>
      </c>
      <c r="T132" s="317">
        <f>F131+O132+S132</f>
        <v>0.85465800000000003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0.81442100000000006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0.80972700000000009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0.74835099999999999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0.65870300000000004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>I177</f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20" s="145" customFormat="1" x14ac:dyDescent="0.25">
      <c r="B163" s="150"/>
      <c r="T163" s="283"/>
    </row>
    <row r="164" spans="2:20" s="145" customFormat="1" x14ac:dyDescent="0.25">
      <c r="B164" s="150"/>
      <c r="T164" s="283"/>
    </row>
    <row r="165" spans="2:20" s="145" customFormat="1" x14ac:dyDescent="0.25">
      <c r="B165" s="150"/>
      <c r="T165" s="283"/>
    </row>
    <row r="166" spans="2:20" s="145" customFormat="1" x14ac:dyDescent="0.25">
      <c r="B166" s="150"/>
      <c r="T166" s="283"/>
    </row>
    <row r="167" spans="2:20" s="145" customFormat="1" x14ac:dyDescent="0.25">
      <c r="B167" s="150"/>
      <c r="T167" s="283"/>
    </row>
    <row r="168" spans="2:20" s="145" customFormat="1" x14ac:dyDescent="0.25">
      <c r="B168" s="150"/>
      <c r="T168" s="283"/>
    </row>
    <row r="169" spans="2:20" s="145" customFormat="1" x14ac:dyDescent="0.25">
      <c r="B169" s="150"/>
      <c r="T169" s="283"/>
    </row>
    <row r="170" spans="2:20" s="253" customFormat="1" x14ac:dyDescent="0.25">
      <c r="B170" s="252"/>
      <c r="T170" s="293"/>
    </row>
    <row r="171" spans="2:20" s="253" customFormat="1" ht="12.75" customHeight="1" x14ac:dyDescent="0.25">
      <c r="B171" s="254" t="s">
        <v>13</v>
      </c>
      <c r="C171" s="255">
        <v>9.8879999999999999</v>
      </c>
      <c r="T171" s="293"/>
    </row>
    <row r="172" spans="2:20" s="253" customFormat="1" ht="12.75" customHeight="1" x14ac:dyDescent="0.25">
      <c r="B172" s="254" t="s">
        <v>14</v>
      </c>
      <c r="C172" s="255">
        <v>0.87786900000000001</v>
      </c>
      <c r="T172" s="293"/>
    </row>
    <row r="173" spans="2:20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20" s="253" customFormat="1" ht="12.75" customHeight="1" x14ac:dyDescent="0.25">
      <c r="B174" s="252"/>
      <c r="T174" s="293"/>
    </row>
    <row r="175" spans="2:20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20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27:S129"/>
    <mergeCell ref="C131:C136"/>
    <mergeCell ref="D131:D136"/>
    <mergeCell ref="M138:M140"/>
    <mergeCell ref="P131:P136"/>
    <mergeCell ref="Q138:Q140"/>
    <mergeCell ref="R131:R136"/>
    <mergeCell ref="R138:R140"/>
    <mergeCell ref="P138:P140"/>
    <mergeCell ref="O127:O129"/>
    <mergeCell ref="C141:T141"/>
    <mergeCell ref="G131:G136"/>
    <mergeCell ref="I131:I136"/>
    <mergeCell ref="H138:H140"/>
    <mergeCell ref="I138:I140"/>
    <mergeCell ref="J138:J140"/>
    <mergeCell ref="K138:K140"/>
    <mergeCell ref="J131:J136"/>
    <mergeCell ref="C138:C140"/>
    <mergeCell ref="D138:D140"/>
    <mergeCell ref="E138:E140"/>
    <mergeCell ref="F138:F140"/>
    <mergeCell ref="N138:N140"/>
    <mergeCell ref="K131:K136"/>
    <mergeCell ref="L131:L136"/>
    <mergeCell ref="M131:M136"/>
    <mergeCell ref="L138:L140"/>
    <mergeCell ref="S138:S140"/>
    <mergeCell ref="N131:N136"/>
    <mergeCell ref="C84:C86"/>
    <mergeCell ref="E131:E136"/>
    <mergeCell ref="F131:F136"/>
    <mergeCell ref="S91:S93"/>
    <mergeCell ref="R59:R64"/>
    <mergeCell ref="C69:T69"/>
    <mergeCell ref="C87:T87"/>
    <mergeCell ref="G59:G64"/>
    <mergeCell ref="C59:C64"/>
    <mergeCell ref="D59:D64"/>
    <mergeCell ref="E59:E64"/>
    <mergeCell ref="F59:F64"/>
    <mergeCell ref="J77:J82"/>
    <mergeCell ref="D77:D82"/>
    <mergeCell ref="E77:E82"/>
    <mergeCell ref="H102:H104"/>
    <mergeCell ref="M113:M118"/>
    <mergeCell ref="F102:F104"/>
    <mergeCell ref="M102:M104"/>
    <mergeCell ref="F109:F111"/>
    <mergeCell ref="C105:T105"/>
    <mergeCell ref="C123:T123"/>
    <mergeCell ref="F127:F129"/>
    <mergeCell ref="T127:T129"/>
    <mergeCell ref="C77:C82"/>
    <mergeCell ref="N59:N64"/>
    <mergeCell ref="J59:J64"/>
    <mergeCell ref="K59:K64"/>
    <mergeCell ref="O55:O57"/>
    <mergeCell ref="S55:S57"/>
    <mergeCell ref="F73:F75"/>
    <mergeCell ref="O73:O75"/>
    <mergeCell ref="S73:S75"/>
    <mergeCell ref="I66:I68"/>
    <mergeCell ref="J66:J68"/>
    <mergeCell ref="K66:K68"/>
    <mergeCell ref="I77:I82"/>
    <mergeCell ref="K77:K82"/>
    <mergeCell ref="R66:R68"/>
    <mergeCell ref="F77:F82"/>
    <mergeCell ref="L59:L64"/>
    <mergeCell ref="M59:M64"/>
    <mergeCell ref="I59:I64"/>
    <mergeCell ref="H66:H68"/>
    <mergeCell ref="M66:M68"/>
    <mergeCell ref="C66:C68"/>
    <mergeCell ref="P59:P64"/>
    <mergeCell ref="E66:E68"/>
    <mergeCell ref="F19:F21"/>
    <mergeCell ref="O19:O21"/>
    <mergeCell ref="R48:R50"/>
    <mergeCell ref="L23:L28"/>
    <mergeCell ref="M23:M28"/>
    <mergeCell ref="I41:I46"/>
    <mergeCell ref="J41:J46"/>
    <mergeCell ref="I23:I28"/>
    <mergeCell ref="J23:J28"/>
    <mergeCell ref="G23:G28"/>
    <mergeCell ref="F23:F28"/>
    <mergeCell ref="M30:M32"/>
    <mergeCell ref="N48:N50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K23:K28"/>
    <mergeCell ref="H30:H32"/>
    <mergeCell ref="I30:I32"/>
    <mergeCell ref="G41:G46"/>
    <mergeCell ref="R23:R28"/>
    <mergeCell ref="M48:M50"/>
    <mergeCell ref="L41:L46"/>
    <mergeCell ref="M41:M46"/>
    <mergeCell ref="L48:L50"/>
    <mergeCell ref="K41:K46"/>
    <mergeCell ref="K48:K50"/>
    <mergeCell ref="R30:R32"/>
    <mergeCell ref="Q48:Q50"/>
    <mergeCell ref="N30:N32"/>
    <mergeCell ref="F66:F68"/>
    <mergeCell ref="D66:D68"/>
    <mergeCell ref="F84:F86"/>
    <mergeCell ref="E102:E104"/>
    <mergeCell ref="H84:H86"/>
    <mergeCell ref="I84:I86"/>
    <mergeCell ref="J84:J86"/>
    <mergeCell ref="M84:M86"/>
    <mergeCell ref="I102:I104"/>
    <mergeCell ref="J102:J104"/>
    <mergeCell ref="K95:K100"/>
    <mergeCell ref="G95:G100"/>
    <mergeCell ref="F91:F93"/>
    <mergeCell ref="F95:F100"/>
    <mergeCell ref="D84:D86"/>
    <mergeCell ref="D23:D28"/>
    <mergeCell ref="E23:E28"/>
    <mergeCell ref="E30:E32"/>
    <mergeCell ref="D30:D32"/>
    <mergeCell ref="Q120:Q122"/>
    <mergeCell ref="P113:P118"/>
    <mergeCell ref="R113:R118"/>
    <mergeCell ref="R84:R86"/>
    <mergeCell ref="N120:N122"/>
    <mergeCell ref="P120:P122"/>
    <mergeCell ref="P77:P82"/>
    <mergeCell ref="N77:N82"/>
    <mergeCell ref="N95:N100"/>
    <mergeCell ref="R77:R82"/>
    <mergeCell ref="N113:N118"/>
    <mergeCell ref="R102:R104"/>
    <mergeCell ref="F55:F57"/>
    <mergeCell ref="C51:T51"/>
    <mergeCell ref="L95:L100"/>
    <mergeCell ref="R95:R100"/>
    <mergeCell ref="L113:L118"/>
    <mergeCell ref="I113:I118"/>
    <mergeCell ref="J113:J118"/>
    <mergeCell ref="P66:P68"/>
    <mergeCell ref="C120:C122"/>
    <mergeCell ref="D120:D122"/>
    <mergeCell ref="S120:S122"/>
    <mergeCell ref="K84:K86"/>
    <mergeCell ref="M95:M100"/>
    <mergeCell ref="P95:P100"/>
    <mergeCell ref="G113:G118"/>
    <mergeCell ref="F120:F122"/>
    <mergeCell ref="K102:K104"/>
    <mergeCell ref="Q102:Q104"/>
    <mergeCell ref="P102:P104"/>
    <mergeCell ref="O109:O111"/>
    <mergeCell ref="P84:P86"/>
    <mergeCell ref="L84:L86"/>
    <mergeCell ref="N84:N86"/>
    <mergeCell ref="L102:L104"/>
    <mergeCell ref="N102:N104"/>
    <mergeCell ref="O91:O93"/>
    <mergeCell ref="C113:C118"/>
    <mergeCell ref="D113:D118"/>
    <mergeCell ref="E113:E118"/>
    <mergeCell ref="C102:C104"/>
    <mergeCell ref="C95:C100"/>
    <mergeCell ref="D102:D104"/>
    <mergeCell ref="T109:T111"/>
    <mergeCell ref="T91:T93"/>
    <mergeCell ref="T73:T75"/>
    <mergeCell ref="T55:T57"/>
    <mergeCell ref="T37:T39"/>
    <mergeCell ref="G77:G82"/>
    <mergeCell ref="I95:I100"/>
    <mergeCell ref="R120:R122"/>
    <mergeCell ref="L77:L82"/>
    <mergeCell ref="M77:M82"/>
    <mergeCell ref="J95:J100"/>
    <mergeCell ref="S109:S111"/>
    <mergeCell ref="S66:S68"/>
    <mergeCell ref="S84:S86"/>
    <mergeCell ref="S102:S104"/>
    <mergeCell ref="Q66:Q68"/>
    <mergeCell ref="Q84:Q86"/>
    <mergeCell ref="L66:L68"/>
    <mergeCell ref="N66:N68"/>
    <mergeCell ref="K113:K118"/>
    <mergeCell ref="E120:E122"/>
    <mergeCell ref="M120:M122"/>
    <mergeCell ref="H120:H122"/>
    <mergeCell ref="I120:I122"/>
    <mergeCell ref="J120:J122"/>
    <mergeCell ref="K120:K122"/>
    <mergeCell ref="L120:L122"/>
    <mergeCell ref="E84:E86"/>
    <mergeCell ref="D95:D100"/>
    <mergeCell ref="E95:E100"/>
    <mergeCell ref="F113:F118"/>
    <mergeCell ref="B8:T8"/>
    <mergeCell ref="P23:P28"/>
    <mergeCell ref="N23:N28"/>
    <mergeCell ref="N41:N46"/>
    <mergeCell ref="C30:C32"/>
    <mergeCell ref="F30:F32"/>
    <mergeCell ref="C41:C46"/>
    <mergeCell ref="C48:C50"/>
    <mergeCell ref="C33:T33"/>
    <mergeCell ref="H48:H50"/>
    <mergeCell ref="I48:I50"/>
    <mergeCell ref="J48:J50"/>
    <mergeCell ref="J30:J32"/>
    <mergeCell ref="K30:K32"/>
    <mergeCell ref="P30:P32"/>
    <mergeCell ref="E48:E50"/>
    <mergeCell ref="D41:D46"/>
    <mergeCell ref="E41:E46"/>
    <mergeCell ref="F48:F50"/>
    <mergeCell ref="F41:F46"/>
    <mergeCell ref="L30:L32"/>
    <mergeCell ref="D48:D50"/>
    <mergeCell ref="T19:T21"/>
    <mergeCell ref="C23:C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8970736D07C54F8E5136EABC1807DE" ma:contentTypeVersion="16" ma:contentTypeDescription="Creare un nuovo documento." ma:contentTypeScope="" ma:versionID="ac75ef11b10f4ca5bc8f47656203fc1b">
  <xsd:schema xmlns:xsd="http://www.w3.org/2001/XMLSchema" xmlns:xs="http://www.w3.org/2001/XMLSchema" xmlns:p="http://schemas.microsoft.com/office/2006/metadata/properties" xmlns:ns2="b5503c1f-7eb9-49e8-83e1-bc9d8b943636" xmlns:ns3="b7d55599-855b-4516-bbb1-2fae3620de96" targetNamespace="http://schemas.microsoft.com/office/2006/metadata/properties" ma:root="true" ma:fieldsID="01df7adc27b121bf3ec04947a02d4ac8" ns2:_="" ns3:_="">
    <xsd:import namespace="b5503c1f-7eb9-49e8-83e1-bc9d8b943636"/>
    <xsd:import namespace="b7d55599-855b-4516-bbb1-2fae3620de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03c1f-7eb9-49e8-83e1-bc9d8b943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55599-855b-4516-bbb1-2fae3620de9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503c1f-7eb9-49e8-83e1-bc9d8b94363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082E5D-0024-4825-8BC1-8BA562F6E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503c1f-7eb9-49e8-83e1-bc9d8b943636"/>
    <ds:schemaRef ds:uri="b7d55599-855b-4516-bbb1-2fae3620de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496687-0BD5-480E-B134-AD8F9859F1FC}">
  <ds:schemaRefs>
    <ds:schemaRef ds:uri="http://purl.org/dc/elements/1.1/"/>
    <ds:schemaRef ds:uri="http://schemas.microsoft.com/office/2006/metadata/properties"/>
    <ds:schemaRef ds:uri="5172b3b8-0cfe-401b-b23a-ea16b169dd37"/>
    <ds:schemaRef ds:uri="http://purl.org/dc/terms/"/>
    <ds:schemaRef ds:uri="332a2189-fff9-42ad-a7c6-9766792e8f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b5503c1f-7eb9-49e8-83e1-bc9d8b943636"/>
  </ds:schemaRefs>
</ds:datastoreItem>
</file>

<file path=customXml/itemProps3.xml><?xml version="1.0" encoding="utf-8"?>
<ds:datastoreItem xmlns:ds="http://schemas.openxmlformats.org/officeDocument/2006/customXml" ds:itemID="{5104BE8C-6583-4793-829C-3F6B1DF289C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28</vt:i4>
      </vt:variant>
    </vt:vector>
  </HeadingPairs>
  <TitlesOfParts>
    <vt:vector size="28" baseType="lpstr">
      <vt:lpstr>apr 2026</vt:lpstr>
      <vt:lpstr>mar 2026</vt:lpstr>
      <vt:lpstr>feb 2026</vt:lpstr>
      <vt:lpstr>gen 2026</vt:lpstr>
      <vt:lpstr>dic 2025</vt:lpstr>
      <vt:lpstr>nov 2025</vt:lpstr>
      <vt:lpstr>ott 2025</vt:lpstr>
      <vt:lpstr>set 2025</vt:lpstr>
      <vt:lpstr>ago 2025</vt:lpstr>
      <vt:lpstr>lug 2025</vt:lpstr>
      <vt:lpstr>giu 2025</vt:lpstr>
      <vt:lpstr>mag 2025</vt:lpstr>
      <vt:lpstr>apr 2025</vt:lpstr>
      <vt:lpstr>mar 2025</vt:lpstr>
      <vt:lpstr>feb 2025</vt:lpstr>
      <vt:lpstr>gen 2025</vt:lpstr>
      <vt:lpstr>dic 2024</vt:lpstr>
      <vt:lpstr>nov 2024</vt:lpstr>
      <vt:lpstr>ott 2024</vt:lpstr>
      <vt:lpstr>set 2024</vt:lpstr>
      <vt:lpstr>ago 2024</vt:lpstr>
      <vt:lpstr>lug 2024</vt:lpstr>
      <vt:lpstr>giu 2024</vt:lpstr>
      <vt:lpstr>mag 2024</vt:lpstr>
      <vt:lpstr>apr 2024</vt:lpstr>
      <vt:lpstr>mar 2024</vt:lpstr>
      <vt:lpstr>feb 2024</vt:lpstr>
      <vt:lpstr>gen 2024</vt:lpstr>
    </vt:vector>
  </TitlesOfParts>
  <Company>AEEG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Robba Stefania</cp:lastModifiedBy>
  <cp:lastPrinted>2017-06-29T08:13:09Z</cp:lastPrinted>
  <dcterms:created xsi:type="dcterms:W3CDTF">2009-10-13T08:26:08Z</dcterms:created>
  <dcterms:modified xsi:type="dcterms:W3CDTF">2026-05-05T12:28:01Z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0x010100458970736D07C54F8E5136EABC1807DE</vt:lpwstr>
  </property>
  <property fmtid="{D5CDD505-2E9C-101B-9397-08002B2CF9AE}" pid="3" name="Order">
    <vt:r8>771200</vt:r8>
  </property>
  <property fmtid="{D5CDD505-2E9C-101B-9397-08002B2CF9AE}" pid="4" name="MediaServiceImageTags">
    <vt:lpwstr/>
  </property>
</Properties>
</file>